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400" yWindow="-80" windowWidth="21600" windowHeight="1456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<sst xmlns="http://schemas.openxmlformats.org/spreadsheetml/2006/main" count="215" uniqueCount="161">
  <si>
    <t>OTU 5</t>
    <phoneticPr fontId="18" type="noConversion"/>
  </si>
  <si>
    <t>OTU 6</t>
    <phoneticPr fontId="18" type="noConversion"/>
  </si>
  <si>
    <t>OTU 7</t>
    <phoneticPr fontId="18" type="noConversion"/>
  </si>
  <si>
    <t>31.33687°N</t>
    <phoneticPr fontId="18" type="noConversion"/>
  </si>
  <si>
    <t>110.49384°E</t>
    <phoneticPr fontId="18" type="noConversion"/>
  </si>
  <si>
    <t>996m</t>
    <phoneticPr fontId="18" type="noConversion"/>
  </si>
  <si>
    <t>24.09.2010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</si>
  <si>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</si>
  <si>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</si>
  <si>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</si>
  <si>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</si>
  <si>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</si>
  <si>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</si>
  <si>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</si>
  <si>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</si>
  <si>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</si>
  <si>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</si>
  <si>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</si>
  <si>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</si>
  <si>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</si>
  <si>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</si>
  <si>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</si>
  <si>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</si>
  <si>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</si>
  <si>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</si>
  <si>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</si>
  <si>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</si>
  <si>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OTU 28</t>
    <phoneticPr fontId="18" type="noConversion"/>
  </si>
  <si>
    <t>OTU 29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</si>
  <si>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</si>
  <si>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</si>
  <si>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</si>
  <si>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OTU 33</t>
    <phoneticPr fontId="18" type="noConversion"/>
  </si>
  <si>
    <t>OTU 34</t>
    <phoneticPr fontId="18" type="noConversion"/>
  </si>
  <si>
    <t>OTU 40</t>
    <phoneticPr fontId="18" type="noConversion"/>
  </si>
  <si>
    <t>OTU 41</t>
    <phoneticPr fontId="18" type="noConversion"/>
  </si>
  <si>
    <t>OTU 36</t>
    <phoneticPr fontId="18" type="noConversion"/>
  </si>
  <si>
    <t>OTU 37</t>
    <phoneticPr fontId="18" type="noConversion"/>
  </si>
  <si>
    <t>OTU 38</t>
    <phoneticPr fontId="18" type="noConversion"/>
  </si>
  <si>
    <t>OTU 35</t>
    <phoneticPr fontId="18" type="noConversion"/>
  </si>
  <si>
    <t>OTU 39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</si>
  <si>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</si>
  <si>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</si>
  <si>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</si>
  <si>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</si>
  <si>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</si>
  <si>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</si>
  <si>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</si>
  <si>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</si>
  <si>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</si>
  <si>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</si>
  <si>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</si>
  <si>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</si>
  <si>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</si>
  <si>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</si>
  <si>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</si>
  <si>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</si>
  <si>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</si>
  <si>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</si>
  <si>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</si>
  <si>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</si>
  <si>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t>Shennongjia 11, Hubei Province (Sample 19)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</si>
  <si>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</si>
  <si>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</si>
  <si>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</si>
  <si>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</si>
  <si>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</si>
  <si>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</si>
  <si>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</si>
  <si>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</si>
  <si>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</si>
  <si>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</si>
  <si>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</si>
  <si>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</si>
  <si>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</si>
  <si>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</si>
  <si>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</si>
  <si>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</si>
  <si>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</si>
  <si>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</si>
  <si>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</si>
  <si>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</si>
  <si>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</si>
  <si>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</si>
  <si>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</si>
  <si>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</si>
  <si>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</si>
  <si>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</si>
  <si>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</si>
  <si>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</si>
  <si>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</si>
  <si>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</si>
  <si>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</si>
  <si>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</si>
  <si>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</si>
  <si>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</si>
  <si>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</si>
  <si>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</si>
  <si>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</si>
  <si>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</si>
  <si>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</si>
  <si>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</si>
  <si>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</si>
  <si>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</si>
  <si>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</si>
  <si>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</si>
  <si>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</si>
  <si>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</si>
  <si>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</si>
  <si>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</si>
  <si>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</si>
  <si>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</si>
  <si>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</si>
  <si>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</si>
  <si>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</si>
  <si>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</si>
  <si>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</si>
  <si>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</si>
  <si>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</si>
  <si>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</si>
  <si>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</si>
  <si>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</si>
  <si>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</si>
  <si>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</si>
  <si>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</si>
  <si>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</si>
  <si>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</si>
  <si>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</si>
  <si>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</si>
  <si>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</si>
  <si>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</si>
  <si>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</si>
  <si>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</si>
  <si>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</si>
  <si>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</si>
  <si>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</si>
  <si>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</si>
  <si>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</si>
  <si>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42</t>
    <phoneticPr fontId="18" type="noConversion"/>
  </si>
  <si>
    <t>OTU 43</t>
    <phoneticPr fontId="18" type="noConversion"/>
  </si>
  <si>
    <t>OTU 44</t>
    <phoneticPr fontId="18" type="noConversion"/>
  </si>
  <si>
    <t>OTU 45</t>
    <phoneticPr fontId="18" type="noConversion"/>
  </si>
  <si>
    <t>OTU 46</t>
    <phoneticPr fontId="18" type="noConversion"/>
  </si>
  <si>
    <t>OTU 47</t>
    <phoneticPr fontId="18" type="noConversion"/>
  </si>
  <si>
    <t>OTU 48</t>
    <phoneticPr fontId="18" type="noConversion"/>
  </si>
  <si>
    <t>OTU 49</t>
    <phoneticPr fontId="18" type="noConversion"/>
  </si>
  <si>
    <t>OTU 50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</si>
  <si>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</si>
  <si>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</si>
  <si>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</si>
  <si>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</si>
  <si>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</si>
  <si>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</si>
  <si>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</si>
  <si>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</si>
  <si>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</si>
  <si>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TEVS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</si>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</sst>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7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114</v>
      </c>
      <c r="B1" s="187" t="s">
        <v>110</v>
      </c>
      <c r="C1" s="183" t="s">
        <v>111</v>
      </c>
      <c r="D1" s="184"/>
      <c r="E1" s="173" t="s">
        <v>112</v>
      </c>
      <c r="F1" s="174"/>
      <c r="G1" s="173" t="s">
        <v>113</v>
      </c>
      <c r="H1" s="174"/>
      <c r="I1" s="177" t="s">
        <v>154</v>
      </c>
      <c r="J1" s="178"/>
      <c r="K1" s="177" t="s">
        <v>155</v>
      </c>
      <c r="L1" s="218"/>
      <c r="M1" s="215"/>
      <c r="N1" s="228" t="s">
        <v>151</v>
      </c>
      <c r="O1" s="228"/>
      <c r="P1" s="129">
        <v>1</v>
      </c>
      <c r="Q1" s="124"/>
      <c r="R1" s="125"/>
      <c r="S1" s="230" t="s">
        <v>153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152</v>
      </c>
      <c r="O2" s="229"/>
      <c r="P2" s="126" t="s">
        <v>150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156</v>
      </c>
      <c r="B3" s="159" t="s">
        <v>61</v>
      </c>
      <c r="C3" s="181"/>
      <c r="D3" s="182"/>
      <c r="E3" s="181" t="s">
        <v>3</v>
      </c>
      <c r="F3" s="182"/>
      <c r="G3" s="167" t="s">
        <v>4</v>
      </c>
      <c r="H3" s="168"/>
      <c r="I3" s="169" t="s">
        <v>5</v>
      </c>
      <c r="J3" s="170"/>
      <c r="K3" s="181" t="s">
        <v>6</v>
      </c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148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130</v>
      </c>
      <c r="B5" s="192" t="s">
        <v>129</v>
      </c>
      <c r="C5" s="196" t="s">
        <v>52</v>
      </c>
      <c r="D5" s="197"/>
      <c r="E5" s="198" t="s">
        <v>46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47</v>
      </c>
      <c r="P5" s="204"/>
      <c r="Q5" s="204"/>
      <c r="R5" s="204"/>
      <c r="S5" s="204"/>
      <c r="T5" s="204"/>
      <c r="U5" s="204"/>
      <c r="V5" s="204"/>
      <c r="W5" s="205"/>
      <c r="X5" s="206" t="s">
        <v>48</v>
      </c>
      <c r="Y5" s="207"/>
      <c r="Z5" s="207"/>
      <c r="AA5" s="208"/>
      <c r="AB5" s="209" t="s">
        <v>49</v>
      </c>
      <c r="AC5" s="210"/>
      <c r="AD5" s="211"/>
      <c r="AE5" s="212" t="s">
        <v>50</v>
      </c>
      <c r="AF5" s="213"/>
      <c r="AG5" s="213"/>
      <c r="AH5" s="213"/>
      <c r="AI5" s="214"/>
      <c r="AJ5" s="189" t="s">
        <v>51</v>
      </c>
      <c r="AK5" s="190"/>
      <c r="AL5" s="191"/>
      <c r="AN5" s="243" t="s">
        <v>133</v>
      </c>
      <c r="AO5" s="241" t="s">
        <v>134</v>
      </c>
      <c r="AP5" s="241" t="s">
        <v>135</v>
      </c>
      <c r="AQ5" s="236" t="s">
        <v>136</v>
      </c>
      <c r="AR5" s="236" t="s">
        <v>131</v>
      </c>
      <c r="AS5" s="236" t="s">
        <v>132</v>
      </c>
      <c r="AT5" s="236" t="s">
        <v>126</v>
      </c>
      <c r="AU5" s="236" t="s">
        <v>137</v>
      </c>
      <c r="AV5" s="236" t="s">
        <v>147</v>
      </c>
      <c r="AW5" s="239" t="s">
        <v>127</v>
      </c>
    </row>
    <row r="6" spans="1:88" ht="80.25" customHeight="1" thickBot="1">
      <c r="A6" s="195"/>
      <c r="B6" s="193"/>
      <c r="C6" s="131" t="s">
        <v>117</v>
      </c>
      <c r="D6" s="132" t="s">
        <v>67</v>
      </c>
      <c r="E6" s="133" t="s">
        <v>68</v>
      </c>
      <c r="F6" s="134" t="s">
        <v>149</v>
      </c>
      <c r="G6" s="135" t="s">
        <v>41</v>
      </c>
      <c r="H6" s="136" t="s">
        <v>53</v>
      </c>
      <c r="I6" s="135" t="s">
        <v>42</v>
      </c>
      <c r="J6" s="134" t="s">
        <v>43</v>
      </c>
      <c r="K6" s="135" t="s">
        <v>71</v>
      </c>
      <c r="L6" s="134" t="s">
        <v>72</v>
      </c>
      <c r="M6" s="137" t="s">
        <v>44</v>
      </c>
      <c r="N6" s="138" t="s">
        <v>45</v>
      </c>
      <c r="O6" s="139" t="s">
        <v>74</v>
      </c>
      <c r="P6" s="140" t="s">
        <v>75</v>
      </c>
      <c r="Q6" s="141" t="s">
        <v>76</v>
      </c>
      <c r="R6" s="140" t="s">
        <v>77</v>
      </c>
      <c r="S6" s="142" t="s">
        <v>78</v>
      </c>
      <c r="T6" s="141" t="s">
        <v>79</v>
      </c>
      <c r="U6" s="143" t="s">
        <v>80</v>
      </c>
      <c r="V6" s="140" t="s">
        <v>81</v>
      </c>
      <c r="W6" s="144" t="s">
        <v>82</v>
      </c>
      <c r="X6" s="145" t="s">
        <v>54</v>
      </c>
      <c r="Y6" s="146" t="s">
        <v>56</v>
      </c>
      <c r="Z6" s="147" t="s">
        <v>57</v>
      </c>
      <c r="AA6" s="148" t="s">
        <v>55</v>
      </c>
      <c r="AB6" s="149" t="s">
        <v>58</v>
      </c>
      <c r="AC6" s="150" t="s">
        <v>59</v>
      </c>
      <c r="AD6" s="151" t="s">
        <v>60</v>
      </c>
      <c r="AE6" s="152" t="s">
        <v>65</v>
      </c>
      <c r="AF6" s="153" t="s">
        <v>62</v>
      </c>
      <c r="AG6" s="153" t="s">
        <v>63</v>
      </c>
      <c r="AH6" s="153" t="s">
        <v>64</v>
      </c>
      <c r="AI6" s="154" t="s">
        <v>66</v>
      </c>
      <c r="AJ6" s="155" t="s">
        <v>95</v>
      </c>
      <c r="AK6" s="156" t="s">
        <v>96</v>
      </c>
      <c r="AL6" s="157" t="s">
        <v>97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157</v>
      </c>
      <c r="C7" s="24">
        <v>1</v>
      </c>
      <c r="D7" s="16"/>
      <c r="E7" s="24"/>
      <c r="F7" s="39">
        <v>1</v>
      </c>
      <c r="G7" s="32">
        <v>1</v>
      </c>
      <c r="H7" s="38">
        <v>1</v>
      </c>
      <c r="I7" s="32">
        <v>1</v>
      </c>
      <c r="J7" s="39"/>
      <c r="K7" s="32">
        <v>1</v>
      </c>
      <c r="L7" s="39">
        <v>1</v>
      </c>
      <c r="M7" s="32">
        <v>1</v>
      </c>
      <c r="N7" s="16">
        <v>1</v>
      </c>
      <c r="O7" s="42"/>
      <c r="P7" s="48"/>
      <c r="Q7" s="38"/>
      <c r="R7" s="48"/>
      <c r="S7" s="50"/>
      <c r="T7" s="38">
        <v>1</v>
      </c>
      <c r="U7" s="48">
        <v>1</v>
      </c>
      <c r="V7" s="50">
        <v>1</v>
      </c>
      <c r="W7" s="16">
        <v>1</v>
      </c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158</v>
      </c>
      <c r="C8" s="24">
        <v>1</v>
      </c>
      <c r="D8" s="16"/>
      <c r="E8" s="24"/>
      <c r="F8" s="39">
        <v>1</v>
      </c>
      <c r="G8" s="32">
        <v>1</v>
      </c>
      <c r="H8" s="38"/>
      <c r="I8" s="32">
        <v>1</v>
      </c>
      <c r="J8" s="39"/>
      <c r="K8" s="32">
        <v>1</v>
      </c>
      <c r="L8" s="39">
        <v>1</v>
      </c>
      <c r="M8" s="32">
        <v>1</v>
      </c>
      <c r="N8" s="16"/>
      <c r="O8" s="42"/>
      <c r="P8" s="48"/>
      <c r="Q8" s="38"/>
      <c r="R8" s="48"/>
      <c r="S8" s="50">
        <v>1</v>
      </c>
      <c r="T8" s="38">
        <v>1</v>
      </c>
      <c r="U8" s="48"/>
      <c r="V8" s="50"/>
      <c r="W8" s="16"/>
      <c r="X8" s="38"/>
      <c r="Y8" s="32"/>
      <c r="Z8" s="50"/>
      <c r="AA8" s="17">
        <v>1</v>
      </c>
      <c r="AB8" s="24"/>
      <c r="AC8" s="50">
        <v>1</v>
      </c>
      <c r="AD8" s="17">
        <v>1</v>
      </c>
      <c r="AE8" s="24"/>
      <c r="AF8" s="50">
        <v>1</v>
      </c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159</v>
      </c>
      <c r="C9" s="24">
        <v>1</v>
      </c>
      <c r="D9" s="16"/>
      <c r="E9" s="24">
        <v>1</v>
      </c>
      <c r="F9" s="39">
        <v>1</v>
      </c>
      <c r="G9" s="32">
        <v>1</v>
      </c>
      <c r="H9" s="38">
        <v>1</v>
      </c>
      <c r="I9" s="32"/>
      <c r="J9" s="39">
        <v>1</v>
      </c>
      <c r="K9" s="32">
        <v>1</v>
      </c>
      <c r="L9" s="39">
        <v>1</v>
      </c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/>
      <c r="W9" s="16"/>
      <c r="X9" s="38"/>
      <c r="Y9" s="32"/>
      <c r="Z9" s="50">
        <v>1</v>
      </c>
      <c r="AA9" s="17">
        <v>1</v>
      </c>
      <c r="AB9" s="24"/>
      <c r="AC9" s="50">
        <v>1</v>
      </c>
      <c r="AD9" s="17">
        <v>1</v>
      </c>
      <c r="AE9" s="24"/>
      <c r="AF9" s="50"/>
      <c r="AG9" s="50">
        <v>1</v>
      </c>
      <c r="AH9" s="50">
        <v>1</v>
      </c>
      <c r="AI9" s="53"/>
      <c r="AJ9" s="24"/>
      <c r="AK9" s="50">
        <v>1</v>
      </c>
      <c r="AL9" s="16">
        <v>1</v>
      </c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160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/>
      <c r="J10" s="39">
        <v>1</v>
      </c>
      <c r="K10" s="32">
        <v>1</v>
      </c>
      <c r="L10" s="39"/>
      <c r="M10" s="32"/>
      <c r="N10" s="16"/>
      <c r="O10" s="42"/>
      <c r="P10" s="48"/>
      <c r="Q10" s="38"/>
      <c r="R10" s="48">
        <v>1</v>
      </c>
      <c r="S10" s="50">
        <v>1</v>
      </c>
      <c r="T10" s="38"/>
      <c r="U10" s="48"/>
      <c r="V10" s="50"/>
      <c r="W10" s="16"/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>
        <v>1</v>
      </c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0</v>
      </c>
      <c r="C11" s="24">
        <v>1</v>
      </c>
      <c r="D11" s="16"/>
      <c r="E11" s="24"/>
      <c r="F11" s="39">
        <v>1</v>
      </c>
      <c r="G11" s="32">
        <v>1</v>
      </c>
      <c r="H11" s="38"/>
      <c r="I11" s="32"/>
      <c r="J11" s="39">
        <v>1</v>
      </c>
      <c r="K11" s="32">
        <v>1</v>
      </c>
      <c r="L11" s="39">
        <v>1</v>
      </c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/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>
        <v>1</v>
      </c>
      <c r="S12" s="50">
        <v>1</v>
      </c>
      <c r="T12" s="38">
        <v>1</v>
      </c>
      <c r="U12" s="48"/>
      <c r="V12" s="50"/>
      <c r="W12" s="16"/>
      <c r="X12" s="38"/>
      <c r="Y12" s="32"/>
      <c r="Z12" s="50"/>
      <c r="AA12" s="17">
        <v>1</v>
      </c>
      <c r="AB12" s="24"/>
      <c r="AC12" s="50">
        <v>1</v>
      </c>
      <c r="AD12" s="17"/>
      <c r="AE12" s="24"/>
      <c r="AF12" s="50"/>
      <c r="AG12" s="50">
        <v>1</v>
      </c>
      <c r="AH12" s="50">
        <v>1</v>
      </c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2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/>
      <c r="T13" s="38"/>
      <c r="U13" s="48">
        <v>1</v>
      </c>
      <c r="V13" s="50"/>
      <c r="W13" s="16"/>
      <c r="X13" s="38"/>
      <c r="Y13" s="32"/>
      <c r="Z13" s="50"/>
      <c r="AA13" s="17">
        <v>1</v>
      </c>
      <c r="AB13" s="24"/>
      <c r="AC13" s="50">
        <v>1</v>
      </c>
      <c r="AD13" s="17"/>
      <c r="AE13" s="24"/>
      <c r="AF13" s="50"/>
      <c r="AG13" s="50"/>
      <c r="AH13" s="50">
        <v>1</v>
      </c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7</v>
      </c>
      <c r="C14" s="24">
        <v>1</v>
      </c>
      <c r="D14" s="16"/>
      <c r="E14" s="24"/>
      <c r="F14" s="39">
        <v>1</v>
      </c>
      <c r="G14" s="32">
        <v>1</v>
      </c>
      <c r="H14" s="38"/>
      <c r="I14" s="32">
        <v>1</v>
      </c>
      <c r="J14" s="39">
        <v>1</v>
      </c>
      <c r="K14" s="32"/>
      <c r="L14" s="39">
        <v>1</v>
      </c>
      <c r="M14" s="32">
        <v>1</v>
      </c>
      <c r="N14" s="16"/>
      <c r="O14" s="42"/>
      <c r="P14" s="48"/>
      <c r="Q14" s="38"/>
      <c r="R14" s="48"/>
      <c r="S14" s="50">
        <v>1</v>
      </c>
      <c r="T14" s="38">
        <v>1</v>
      </c>
      <c r="U14" s="48">
        <v>1</v>
      </c>
      <c r="V14" s="50"/>
      <c r="W14" s="16"/>
      <c r="X14" s="38"/>
      <c r="Y14" s="32"/>
      <c r="Z14" s="50"/>
      <c r="AA14" s="17">
        <v>1</v>
      </c>
      <c r="AB14" s="24"/>
      <c r="AC14" s="50">
        <v>1</v>
      </c>
      <c r="AD14" s="17">
        <v>1</v>
      </c>
      <c r="AE14" s="24"/>
      <c r="AF14" s="50"/>
      <c r="AG14" s="50">
        <v>1</v>
      </c>
      <c r="AH14" s="50">
        <v>1</v>
      </c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8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>
        <v>1</v>
      </c>
      <c r="R15" s="48">
        <v>1</v>
      </c>
      <c r="S15" s="50"/>
      <c r="T15" s="38"/>
      <c r="U15" s="48"/>
      <c r="V15" s="50"/>
      <c r="W15" s="16"/>
      <c r="X15" s="38"/>
      <c r="Y15" s="32">
        <v>1</v>
      </c>
      <c r="Z15" s="50"/>
      <c r="AA15" s="17"/>
      <c r="AB15" s="24"/>
      <c r="AC15" s="50">
        <v>1</v>
      </c>
      <c r="AD15" s="17">
        <v>1</v>
      </c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9</v>
      </c>
      <c r="C16" s="24">
        <v>1</v>
      </c>
      <c r="D16" s="16"/>
      <c r="E16" s="24"/>
      <c r="F16" s="39">
        <v>1</v>
      </c>
      <c r="G16" s="32">
        <v>1</v>
      </c>
      <c r="H16" s="38"/>
      <c r="I16" s="32"/>
      <c r="J16" s="39">
        <v>1</v>
      </c>
      <c r="K16" s="32">
        <v>1</v>
      </c>
      <c r="L16" s="39">
        <v>1</v>
      </c>
      <c r="M16" s="32">
        <v>1</v>
      </c>
      <c r="N16" s="16"/>
      <c r="O16" s="42"/>
      <c r="P16" s="48"/>
      <c r="Q16" s="38"/>
      <c r="R16" s="48"/>
      <c r="S16" s="50"/>
      <c r="T16" s="38">
        <v>1</v>
      </c>
      <c r="U16" s="48">
        <v>1</v>
      </c>
      <c r="V16" s="50">
        <v>1</v>
      </c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/>
      <c r="AG16" s="50"/>
      <c r="AH16" s="50">
        <v>1</v>
      </c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10</v>
      </c>
      <c r="C17" s="24"/>
      <c r="D17" s="16">
        <v>1</v>
      </c>
      <c r="E17" s="24"/>
      <c r="F17" s="39">
        <v>1</v>
      </c>
      <c r="G17" s="32">
        <v>1</v>
      </c>
      <c r="H17" s="38"/>
      <c r="I17" s="32"/>
      <c r="J17" s="39">
        <v>1</v>
      </c>
      <c r="K17" s="32"/>
      <c r="L17" s="39">
        <v>1</v>
      </c>
      <c r="M17" s="32">
        <v>1</v>
      </c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/>
      <c r="W17" s="16"/>
      <c r="X17" s="38"/>
      <c r="Y17" s="32"/>
      <c r="Z17" s="50"/>
      <c r="AA17" s="17">
        <v>1</v>
      </c>
      <c r="AB17" s="24">
        <v>1</v>
      </c>
      <c r="AC17" s="50"/>
      <c r="AD17" s="17"/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11</v>
      </c>
      <c r="C18" s="24">
        <v>1</v>
      </c>
      <c r="D18" s="16"/>
      <c r="E18" s="24"/>
      <c r="F18" s="39">
        <v>1</v>
      </c>
      <c r="G18" s="32">
        <v>1</v>
      </c>
      <c r="H18" s="38"/>
      <c r="I18" s="32">
        <v>1</v>
      </c>
      <c r="J18" s="39">
        <v>1</v>
      </c>
      <c r="K18" s="32"/>
      <c r="L18" s="39">
        <v>1</v>
      </c>
      <c r="M18" s="32">
        <v>1</v>
      </c>
      <c r="N18" s="16"/>
      <c r="O18" s="42"/>
      <c r="P18" s="48"/>
      <c r="Q18" s="38"/>
      <c r="R18" s="48">
        <v>1</v>
      </c>
      <c r="S18" s="50">
        <v>1</v>
      </c>
      <c r="T18" s="38">
        <v>1</v>
      </c>
      <c r="U18" s="48"/>
      <c r="V18" s="50"/>
      <c r="W18" s="16"/>
      <c r="X18" s="38"/>
      <c r="Y18" s="32"/>
      <c r="Z18" s="50"/>
      <c r="AA18" s="17">
        <v>1</v>
      </c>
      <c r="AB18" s="24">
        <v>1</v>
      </c>
      <c r="AC18" s="50">
        <v>1</v>
      </c>
      <c r="AD18" s="17"/>
      <c r="AE18" s="24"/>
      <c r="AF18" s="50">
        <v>1</v>
      </c>
      <c r="AG18" s="50">
        <v>1</v>
      </c>
      <c r="AH18" s="50">
        <v>1</v>
      </c>
      <c r="AI18" s="53"/>
      <c r="AJ18" s="24"/>
      <c r="AK18" s="50">
        <v>1</v>
      </c>
      <c r="AL18" s="16">
        <v>1</v>
      </c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12</v>
      </c>
      <c r="C19" s="24">
        <v>1</v>
      </c>
      <c r="D19" s="16">
        <v>1</v>
      </c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/>
      <c r="S19" s="50"/>
      <c r="T19" s="38"/>
      <c r="U19" s="48">
        <v>1</v>
      </c>
      <c r="V19" s="50">
        <v>1</v>
      </c>
      <c r="W19" s="16">
        <v>1</v>
      </c>
      <c r="X19" s="38"/>
      <c r="Y19" s="32"/>
      <c r="Z19" s="50"/>
      <c r="AA19" s="17">
        <v>1</v>
      </c>
      <c r="AB19" s="24"/>
      <c r="AC19" s="50">
        <v>1</v>
      </c>
      <c r="AD19" s="17">
        <v>1</v>
      </c>
      <c r="AE19" s="24">
        <v>1</v>
      </c>
      <c r="AF19" s="50">
        <v>1</v>
      </c>
      <c r="AG19" s="50"/>
      <c r="AH19" s="50"/>
      <c r="AI19" s="53"/>
      <c r="AJ19" s="24"/>
      <c r="AK19" s="50">
        <v>1</v>
      </c>
      <c r="AL19" s="16">
        <v>1</v>
      </c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13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/>
      <c r="J20" s="39">
        <v>1</v>
      </c>
      <c r="K20" s="32">
        <v>1</v>
      </c>
      <c r="L20" s="39">
        <v>1</v>
      </c>
      <c r="M20" s="32">
        <v>1</v>
      </c>
      <c r="N20" s="16">
        <v>1</v>
      </c>
      <c r="O20" s="42"/>
      <c r="P20" s="48"/>
      <c r="Q20" s="38"/>
      <c r="R20" s="48"/>
      <c r="S20" s="50"/>
      <c r="T20" s="38"/>
      <c r="U20" s="48">
        <v>1</v>
      </c>
      <c r="V20" s="50">
        <v>1</v>
      </c>
      <c r="W20" s="16">
        <v>1</v>
      </c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14</v>
      </c>
      <c r="C21" s="24">
        <v>1</v>
      </c>
      <c r="D21" s="16">
        <v>1</v>
      </c>
      <c r="E21" s="24"/>
      <c r="F21" s="39">
        <v>1</v>
      </c>
      <c r="G21" s="32">
        <v>1</v>
      </c>
      <c r="H21" s="38">
        <v>1</v>
      </c>
      <c r="I21" s="32"/>
      <c r="J21" s="39">
        <v>1</v>
      </c>
      <c r="K21" s="32"/>
      <c r="L21" s="39">
        <v>1</v>
      </c>
      <c r="M21" s="32">
        <v>1</v>
      </c>
      <c r="N21" s="16">
        <v>1</v>
      </c>
      <c r="O21" s="42"/>
      <c r="P21" s="48"/>
      <c r="Q21" s="38"/>
      <c r="R21" s="48">
        <v>1</v>
      </c>
      <c r="S21" s="50">
        <v>1</v>
      </c>
      <c r="T21" s="38">
        <v>1</v>
      </c>
      <c r="U21" s="48">
        <v>1</v>
      </c>
      <c r="V21" s="50"/>
      <c r="W21" s="16"/>
      <c r="X21" s="38"/>
      <c r="Y21" s="32"/>
      <c r="Z21" s="50"/>
      <c r="AA21" s="17">
        <v>1</v>
      </c>
      <c r="AB21" s="24"/>
      <c r="AC21" s="50">
        <v>1</v>
      </c>
      <c r="AD21" s="17">
        <v>1</v>
      </c>
      <c r="AE21" s="24"/>
      <c r="AF21" s="50">
        <v>1</v>
      </c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15</v>
      </c>
      <c r="C22" s="24"/>
      <c r="D22" s="16">
        <v>1</v>
      </c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>
        <v>1</v>
      </c>
      <c r="S22" s="50">
        <v>1</v>
      </c>
      <c r="T22" s="38">
        <v>1</v>
      </c>
      <c r="U22" s="48">
        <v>1</v>
      </c>
      <c r="V22" s="50"/>
      <c r="W22" s="16"/>
      <c r="X22" s="38"/>
      <c r="Y22" s="32"/>
      <c r="Z22" s="50"/>
      <c r="AA22" s="17">
        <v>1</v>
      </c>
      <c r="AB22" s="24">
        <v>1</v>
      </c>
      <c r="AC22" s="50"/>
      <c r="AD22" s="17"/>
      <c r="AE22" s="24">
        <v>1</v>
      </c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16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>
        <v>1</v>
      </c>
      <c r="J23" s="39">
        <v>1</v>
      </c>
      <c r="K23" s="32">
        <v>1</v>
      </c>
      <c r="L23" s="39">
        <v>1</v>
      </c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/>
      <c r="V23" s="50"/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17</v>
      </c>
      <c r="C24" s="24">
        <v>1</v>
      </c>
      <c r="D24" s="16">
        <v>1</v>
      </c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/>
      <c r="M24" s="32"/>
      <c r="N24" s="16"/>
      <c r="O24" s="42"/>
      <c r="P24" s="48"/>
      <c r="Q24" s="38"/>
      <c r="R24" s="48"/>
      <c r="S24" s="50"/>
      <c r="T24" s="38"/>
      <c r="U24" s="48">
        <v>1</v>
      </c>
      <c r="V24" s="50">
        <v>1</v>
      </c>
      <c r="W24" s="16">
        <v>1</v>
      </c>
      <c r="X24" s="38"/>
      <c r="Y24" s="32"/>
      <c r="Z24" s="50"/>
      <c r="AA24" s="17">
        <v>1</v>
      </c>
      <c r="AB24" s="24"/>
      <c r="AC24" s="50">
        <v>1</v>
      </c>
      <c r="AD24" s="17"/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18</v>
      </c>
      <c r="C25" s="24"/>
      <c r="D25" s="16">
        <v>1</v>
      </c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>
        <v>1</v>
      </c>
      <c r="M25" s="32"/>
      <c r="N25" s="16"/>
      <c r="O25" s="42"/>
      <c r="P25" s="48"/>
      <c r="Q25" s="38"/>
      <c r="R25" s="48"/>
      <c r="S25" s="50"/>
      <c r="T25" s="38">
        <v>1</v>
      </c>
      <c r="U25" s="48">
        <v>1</v>
      </c>
      <c r="V25" s="50">
        <v>1</v>
      </c>
      <c r="W25" s="16"/>
      <c r="X25" s="38"/>
      <c r="Y25" s="32"/>
      <c r="Z25" s="50"/>
      <c r="AA25" s="17">
        <v>1</v>
      </c>
      <c r="AB25" s="24"/>
      <c r="AC25" s="50">
        <v>1</v>
      </c>
      <c r="AD25" s="17"/>
      <c r="AE25" s="24"/>
      <c r="AF25" s="50">
        <v>1</v>
      </c>
      <c r="AG25" s="50">
        <v>1</v>
      </c>
      <c r="AH25" s="50"/>
      <c r="AI25" s="53"/>
      <c r="AJ25" s="24"/>
      <c r="AK25" s="50"/>
      <c r="AL25" s="16">
        <v>1</v>
      </c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19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/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>
        <v>1</v>
      </c>
      <c r="AB26" s="24"/>
      <c r="AC26" s="50"/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20</v>
      </c>
      <c r="C27" s="24">
        <v>1</v>
      </c>
      <c r="D27" s="16"/>
      <c r="E27" s="24"/>
      <c r="F27" s="39">
        <v>1</v>
      </c>
      <c r="G27" s="32">
        <v>1</v>
      </c>
      <c r="H27" s="38"/>
      <c r="I27" s="32"/>
      <c r="J27" s="39">
        <v>1</v>
      </c>
      <c r="K27" s="32">
        <v>1</v>
      </c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>
        <v>1</v>
      </c>
      <c r="W27" s="16">
        <v>1</v>
      </c>
      <c r="X27" s="38"/>
      <c r="Y27" s="32"/>
      <c r="Z27" s="50">
        <v>1</v>
      </c>
      <c r="AA27" s="17">
        <v>1</v>
      </c>
      <c r="AB27" s="24"/>
      <c r="AC27" s="50"/>
      <c r="AD27" s="17">
        <v>1</v>
      </c>
      <c r="AE27" s="24"/>
      <c r="AF27" s="50"/>
      <c r="AG27" s="50"/>
      <c r="AH27" s="50">
        <v>1</v>
      </c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21</v>
      </c>
      <c r="C28" s="24">
        <v>1</v>
      </c>
      <c r="D28" s="16">
        <v>1</v>
      </c>
      <c r="E28" s="24"/>
      <c r="F28" s="39">
        <v>1</v>
      </c>
      <c r="G28" s="32">
        <v>1</v>
      </c>
      <c r="H28" s="38"/>
      <c r="I28" s="32"/>
      <c r="J28" s="39">
        <v>1</v>
      </c>
      <c r="K28" s="32"/>
      <c r="L28" s="39">
        <v>1</v>
      </c>
      <c r="M28" s="32">
        <v>1</v>
      </c>
      <c r="N28" s="16"/>
      <c r="O28" s="42"/>
      <c r="P28" s="48"/>
      <c r="Q28" s="38"/>
      <c r="R28" s="48">
        <v>1</v>
      </c>
      <c r="S28" s="50">
        <v>1</v>
      </c>
      <c r="T28" s="38">
        <v>1</v>
      </c>
      <c r="U28" s="48">
        <v>1</v>
      </c>
      <c r="V28" s="50">
        <v>1</v>
      </c>
      <c r="W28" s="16"/>
      <c r="X28" s="38"/>
      <c r="Y28" s="32"/>
      <c r="Z28" s="50"/>
      <c r="AA28" s="17">
        <v>1</v>
      </c>
      <c r="AB28" s="24">
        <v>1</v>
      </c>
      <c r="AC28" s="50"/>
      <c r="AD28" s="17"/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>
        <v>1</v>
      </c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22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/>
      <c r="M29" s="32"/>
      <c r="N29" s="16"/>
      <c r="O29" s="42"/>
      <c r="P29" s="48"/>
      <c r="Q29" s="38"/>
      <c r="R29" s="48"/>
      <c r="S29" s="50"/>
      <c r="T29" s="38"/>
      <c r="U29" s="48">
        <v>1</v>
      </c>
      <c r="V29" s="50">
        <v>1</v>
      </c>
      <c r="W29" s="16">
        <v>1</v>
      </c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23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>
        <v>1</v>
      </c>
      <c r="V30" s="50">
        <v>1</v>
      </c>
      <c r="W30" s="16">
        <v>1</v>
      </c>
      <c r="X30" s="38"/>
      <c r="Y30" s="32"/>
      <c r="Z30" s="50"/>
      <c r="AA30" s="17">
        <v>1</v>
      </c>
      <c r="AB30" s="24"/>
      <c r="AC30" s="50">
        <v>1</v>
      </c>
      <c r="AD30" s="17"/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24</v>
      </c>
      <c r="C31" s="24">
        <v>1</v>
      </c>
      <c r="D31" s="16"/>
      <c r="E31" s="24"/>
      <c r="F31" s="39">
        <v>1</v>
      </c>
      <c r="G31" s="32">
        <v>1</v>
      </c>
      <c r="H31" s="38"/>
      <c r="I31" s="32"/>
      <c r="J31" s="39">
        <v>1</v>
      </c>
      <c r="K31" s="32"/>
      <c r="L31" s="39">
        <v>1</v>
      </c>
      <c r="M31" s="32"/>
      <c r="N31" s="16"/>
      <c r="O31" s="42"/>
      <c r="P31" s="48"/>
      <c r="Q31" s="38"/>
      <c r="R31" s="48"/>
      <c r="S31" s="50"/>
      <c r="T31" s="38">
        <v>1</v>
      </c>
      <c r="U31" s="48">
        <v>1</v>
      </c>
      <c r="V31" s="50">
        <v>1</v>
      </c>
      <c r="W31" s="16"/>
      <c r="X31" s="38"/>
      <c r="Y31" s="32"/>
      <c r="Z31" s="50"/>
      <c r="AA31" s="17">
        <v>1</v>
      </c>
      <c r="AB31" s="24">
        <v>1</v>
      </c>
      <c r="AC31" s="50">
        <v>1</v>
      </c>
      <c r="AD31" s="17"/>
      <c r="AE31" s="24"/>
      <c r="AF31" s="50"/>
      <c r="AG31" s="50"/>
      <c r="AH31" s="50">
        <v>1</v>
      </c>
      <c r="AI31" s="53">
        <v>1</v>
      </c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25</v>
      </c>
      <c r="C32" s="24">
        <v>1</v>
      </c>
      <c r="D32" s="16"/>
      <c r="E32" s="24"/>
      <c r="F32" s="39">
        <v>1</v>
      </c>
      <c r="G32" s="32">
        <v>1</v>
      </c>
      <c r="H32" s="38"/>
      <c r="I32" s="32"/>
      <c r="J32" s="39">
        <v>1</v>
      </c>
      <c r="K32" s="32"/>
      <c r="L32" s="39">
        <v>1</v>
      </c>
      <c r="M32" s="32"/>
      <c r="N32" s="16"/>
      <c r="O32" s="42"/>
      <c r="P32" s="48"/>
      <c r="Q32" s="38"/>
      <c r="R32" s="48"/>
      <c r="S32" s="50"/>
      <c r="T32" s="38"/>
      <c r="U32" s="48">
        <v>1</v>
      </c>
      <c r="V32" s="50">
        <v>1</v>
      </c>
      <c r="W32" s="16">
        <v>1</v>
      </c>
      <c r="X32" s="38"/>
      <c r="Y32" s="32"/>
      <c r="Z32" s="50"/>
      <c r="AA32" s="17">
        <v>1</v>
      </c>
      <c r="AB32" s="24"/>
      <c r="AC32" s="50"/>
      <c r="AD32" s="17">
        <v>1</v>
      </c>
      <c r="AE32" s="24"/>
      <c r="AF32" s="50"/>
      <c r="AG32" s="50"/>
      <c r="AH32" s="50">
        <v>1</v>
      </c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26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>
        <v>1</v>
      </c>
      <c r="J33" s="39">
        <v>1</v>
      </c>
      <c r="K33" s="32">
        <v>1</v>
      </c>
      <c r="L33" s="39"/>
      <c r="M33" s="32"/>
      <c r="N33" s="16"/>
      <c r="O33" s="42"/>
      <c r="P33" s="48"/>
      <c r="Q33" s="38"/>
      <c r="R33" s="48">
        <v>1</v>
      </c>
      <c r="S33" s="50">
        <v>1</v>
      </c>
      <c r="T33" s="38">
        <v>1</v>
      </c>
      <c r="U33" s="48"/>
      <c r="V33" s="50"/>
      <c r="W33" s="16"/>
      <c r="X33" s="38"/>
      <c r="Y33" s="32"/>
      <c r="Z33" s="50">
        <v>1</v>
      </c>
      <c r="AA33" s="17">
        <v>1</v>
      </c>
      <c r="AB33" s="24"/>
      <c r="AC33" s="50">
        <v>1</v>
      </c>
      <c r="AD33" s="17">
        <v>1</v>
      </c>
      <c r="AE33" s="24"/>
      <c r="AF33" s="50">
        <v>1</v>
      </c>
      <c r="AG33" s="50"/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27</v>
      </c>
      <c r="C34" s="24">
        <v>1</v>
      </c>
      <c r="D34" s="16">
        <v>1</v>
      </c>
      <c r="E34" s="24"/>
      <c r="F34" s="39">
        <v>1</v>
      </c>
      <c r="G34" s="32">
        <v>1</v>
      </c>
      <c r="H34" s="38">
        <v>1</v>
      </c>
      <c r="I34" s="32"/>
      <c r="J34" s="39">
        <v>1</v>
      </c>
      <c r="K34" s="32"/>
      <c r="L34" s="39">
        <v>1</v>
      </c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>
        <v>1</v>
      </c>
      <c r="W34" s="16">
        <v>1</v>
      </c>
      <c r="X34" s="38"/>
      <c r="Y34" s="32"/>
      <c r="Z34" s="50"/>
      <c r="AA34" s="17">
        <v>1</v>
      </c>
      <c r="AB34" s="24">
        <v>1</v>
      </c>
      <c r="AC34" s="50">
        <v>1</v>
      </c>
      <c r="AD34" s="17"/>
      <c r="AE34" s="24"/>
      <c r="AF34" s="50">
        <v>1</v>
      </c>
      <c r="AG34" s="50">
        <v>1</v>
      </c>
      <c r="AH34" s="50">
        <v>1</v>
      </c>
      <c r="AI34" s="53"/>
      <c r="AJ34" s="24"/>
      <c r="AK34" s="50">
        <v>1</v>
      </c>
      <c r="AL34" s="16">
        <v>1</v>
      </c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28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>
        <v>1</v>
      </c>
      <c r="Q35" s="38">
        <v>1</v>
      </c>
      <c r="R35" s="48">
        <v>1</v>
      </c>
      <c r="S35" s="50"/>
      <c r="T35" s="38"/>
      <c r="U35" s="48"/>
      <c r="V35" s="50"/>
      <c r="W35" s="16"/>
      <c r="X35" s="38">
        <v>1</v>
      </c>
      <c r="Y35" s="32">
        <v>1</v>
      </c>
      <c r="Z35" s="50"/>
      <c r="AA35" s="17"/>
      <c r="AB35" s="24"/>
      <c r="AC35" s="50">
        <v>1</v>
      </c>
      <c r="AD35" s="17"/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29</v>
      </c>
      <c r="C36" s="24"/>
      <c r="D36" s="16">
        <v>1</v>
      </c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>
        <v>1</v>
      </c>
      <c r="X36" s="38"/>
      <c r="Y36" s="32"/>
      <c r="Z36" s="50"/>
      <c r="AA36" s="17">
        <v>1</v>
      </c>
      <c r="AB36" s="24">
        <v>1</v>
      </c>
      <c r="AC36" s="50"/>
      <c r="AD36" s="17"/>
      <c r="AE36" s="24"/>
      <c r="AF36" s="50">
        <v>1</v>
      </c>
      <c r="AG36" s="50"/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30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>
        <v>1</v>
      </c>
      <c r="T37" s="38">
        <v>1</v>
      </c>
      <c r="U37" s="48">
        <v>1</v>
      </c>
      <c r="V37" s="50"/>
      <c r="W37" s="16"/>
      <c r="X37" s="38"/>
      <c r="Y37" s="32"/>
      <c r="Z37" s="50"/>
      <c r="AA37" s="17">
        <v>1</v>
      </c>
      <c r="AB37" s="24"/>
      <c r="AC37" s="50"/>
      <c r="AD37" s="17">
        <v>1</v>
      </c>
      <c r="AE37" s="24"/>
      <c r="AF37" s="50"/>
      <c r="AG37" s="50"/>
      <c r="AH37" s="50"/>
      <c r="AI37" s="53">
        <v>1</v>
      </c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31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/>
      <c r="J38" s="39">
        <v>1</v>
      </c>
      <c r="K38" s="32"/>
      <c r="L38" s="39">
        <v>1</v>
      </c>
      <c r="M38" s="32">
        <v>1</v>
      </c>
      <c r="N38" s="16">
        <v>1</v>
      </c>
      <c r="O38" s="42"/>
      <c r="P38" s="48"/>
      <c r="Q38" s="38"/>
      <c r="R38" s="48"/>
      <c r="S38" s="50">
        <v>1</v>
      </c>
      <c r="T38" s="38">
        <v>1</v>
      </c>
      <c r="U38" s="48"/>
      <c r="V38" s="50"/>
      <c r="W38" s="16"/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>
        <v>1</v>
      </c>
      <c r="AG38" s="50"/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32</v>
      </c>
      <c r="C39" s="24">
        <v>1</v>
      </c>
      <c r="D39" s="16"/>
      <c r="E39" s="24">
        <v>1</v>
      </c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>
        <v>1</v>
      </c>
      <c r="W39" s="16"/>
      <c r="X39" s="38"/>
      <c r="Y39" s="32"/>
      <c r="Z39" s="50">
        <v>1</v>
      </c>
      <c r="AA39" s="17">
        <v>1</v>
      </c>
      <c r="AB39" s="24"/>
      <c r="AC39" s="50"/>
      <c r="AD39" s="17">
        <v>1</v>
      </c>
      <c r="AE39" s="24"/>
      <c r="AF39" s="50"/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33</v>
      </c>
      <c r="C40" s="24">
        <v>1</v>
      </c>
      <c r="D40" s="16">
        <v>1</v>
      </c>
      <c r="E40" s="24"/>
      <c r="F40" s="39">
        <v>1</v>
      </c>
      <c r="G40" s="32"/>
      <c r="H40" s="38">
        <v>1</v>
      </c>
      <c r="I40" s="32"/>
      <c r="J40" s="39">
        <v>1</v>
      </c>
      <c r="K40" s="32"/>
      <c r="L40" s="39">
        <v>1</v>
      </c>
      <c r="M40" s="32"/>
      <c r="N40" s="16"/>
      <c r="O40" s="42"/>
      <c r="P40" s="48"/>
      <c r="Q40" s="38"/>
      <c r="R40" s="48"/>
      <c r="S40" s="50">
        <v>1</v>
      </c>
      <c r="T40" s="38">
        <v>1</v>
      </c>
      <c r="U40" s="48">
        <v>1</v>
      </c>
      <c r="V40" s="50">
        <v>1</v>
      </c>
      <c r="W40" s="16"/>
      <c r="X40" s="38"/>
      <c r="Y40" s="32"/>
      <c r="Z40" s="50"/>
      <c r="AA40" s="17">
        <v>1</v>
      </c>
      <c r="AB40" s="24">
        <v>1</v>
      </c>
      <c r="AC40" s="50"/>
      <c r="AD40" s="17">
        <v>1</v>
      </c>
      <c r="AE40" s="24"/>
      <c r="AF40" s="50">
        <v>1</v>
      </c>
      <c r="AG40" s="50"/>
      <c r="AH40" s="50"/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39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>
        <v>1</v>
      </c>
      <c r="W41" s="16">
        <v>1</v>
      </c>
      <c r="X41" s="38"/>
      <c r="Y41" s="32"/>
      <c r="Z41" s="50"/>
      <c r="AA41" s="17">
        <v>1</v>
      </c>
      <c r="AB41" s="24"/>
      <c r="AC41" s="50"/>
      <c r="AD41" s="17">
        <v>1</v>
      </c>
      <c r="AE41" s="24"/>
      <c r="AF41" s="50"/>
      <c r="AG41" s="50">
        <v>1</v>
      </c>
      <c r="AH41" s="50">
        <v>1</v>
      </c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36</v>
      </c>
      <c r="C42" s="24">
        <v>1</v>
      </c>
      <c r="D42" s="16"/>
      <c r="E42" s="24"/>
      <c r="F42" s="39">
        <v>1</v>
      </c>
      <c r="G42" s="32">
        <v>1</v>
      </c>
      <c r="H42" s="38">
        <v>1</v>
      </c>
      <c r="I42" s="32"/>
      <c r="J42" s="39">
        <v>1</v>
      </c>
      <c r="K42" s="32"/>
      <c r="L42" s="39">
        <v>1</v>
      </c>
      <c r="M42" s="32"/>
      <c r="N42" s="16"/>
      <c r="O42" s="42"/>
      <c r="P42" s="48"/>
      <c r="Q42" s="38"/>
      <c r="R42" s="48"/>
      <c r="S42" s="50">
        <v>1</v>
      </c>
      <c r="T42" s="38">
        <v>1</v>
      </c>
      <c r="U42" s="48">
        <v>1</v>
      </c>
      <c r="V42" s="50"/>
      <c r="W42" s="16"/>
      <c r="X42" s="38"/>
      <c r="Y42" s="32"/>
      <c r="Z42" s="50"/>
      <c r="AA42" s="17">
        <v>1</v>
      </c>
      <c r="AB42" s="24"/>
      <c r="AC42" s="50"/>
      <c r="AD42" s="17">
        <v>1</v>
      </c>
      <c r="AE42" s="24"/>
      <c r="AF42" s="50"/>
      <c r="AG42" s="50"/>
      <c r="AH42" s="50"/>
      <c r="AI42" s="53">
        <v>1</v>
      </c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37</v>
      </c>
      <c r="C43" s="24">
        <v>1</v>
      </c>
      <c r="D43" s="16"/>
      <c r="E43" s="24"/>
      <c r="F43" s="39">
        <v>1</v>
      </c>
      <c r="G43" s="32">
        <v>1</v>
      </c>
      <c r="H43" s="38">
        <v>1</v>
      </c>
      <c r="I43" s="32"/>
      <c r="J43" s="39">
        <v>1</v>
      </c>
      <c r="K43" s="32"/>
      <c r="L43" s="39">
        <v>1</v>
      </c>
      <c r="M43" s="32"/>
      <c r="N43" s="16"/>
      <c r="O43" s="42"/>
      <c r="P43" s="48"/>
      <c r="Q43" s="38"/>
      <c r="R43" s="48">
        <v>1</v>
      </c>
      <c r="S43" s="50">
        <v>1</v>
      </c>
      <c r="T43" s="38">
        <v>1</v>
      </c>
      <c r="U43" s="48"/>
      <c r="V43" s="50"/>
      <c r="W43" s="16"/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/>
      <c r="AG43" s="50"/>
      <c r="AH43" s="50">
        <v>1</v>
      </c>
      <c r="AI43" s="53">
        <v>1</v>
      </c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38</v>
      </c>
      <c r="C44" s="24">
        <v>1</v>
      </c>
      <c r="D44" s="16">
        <v>1</v>
      </c>
      <c r="E44" s="24"/>
      <c r="F44" s="39">
        <v>1</v>
      </c>
      <c r="G44" s="32">
        <v>1</v>
      </c>
      <c r="H44" s="38">
        <v>1</v>
      </c>
      <c r="I44" s="32">
        <v>1</v>
      </c>
      <c r="J44" s="39">
        <v>1</v>
      </c>
      <c r="K44" s="32">
        <v>1</v>
      </c>
      <c r="L44" s="39">
        <v>1</v>
      </c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/>
      <c r="W44" s="16"/>
      <c r="X44" s="38"/>
      <c r="Y44" s="32"/>
      <c r="Z44" s="50"/>
      <c r="AA44" s="17">
        <v>1</v>
      </c>
      <c r="AB44" s="24">
        <v>1</v>
      </c>
      <c r="AC44" s="50">
        <v>1</v>
      </c>
      <c r="AD44" s="17">
        <v>1</v>
      </c>
      <c r="AE44" s="24"/>
      <c r="AF44" s="50">
        <v>1</v>
      </c>
      <c r="AG44" s="50">
        <v>1</v>
      </c>
      <c r="AH44" s="50"/>
      <c r="AI44" s="53"/>
      <c r="AJ44" s="24"/>
      <c r="AK44" s="50">
        <v>1</v>
      </c>
      <c r="AL44" s="16">
        <v>1</v>
      </c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40</v>
      </c>
      <c r="C45" s="24">
        <v>1</v>
      </c>
      <c r="D45" s="16"/>
      <c r="E45" s="24"/>
      <c r="F45" s="39">
        <v>1</v>
      </c>
      <c r="G45" s="32">
        <v>1</v>
      </c>
      <c r="H45" s="38">
        <v>1</v>
      </c>
      <c r="I45" s="32">
        <v>1</v>
      </c>
      <c r="J45" s="39">
        <v>1</v>
      </c>
      <c r="K45" s="32"/>
      <c r="L45" s="39">
        <v>1</v>
      </c>
      <c r="M45" s="32">
        <v>1</v>
      </c>
      <c r="N45" s="16">
        <v>1</v>
      </c>
      <c r="O45" s="42"/>
      <c r="P45" s="48"/>
      <c r="Q45" s="38"/>
      <c r="R45" s="48"/>
      <c r="S45" s="50"/>
      <c r="T45" s="38">
        <v>1</v>
      </c>
      <c r="U45" s="48">
        <v>1</v>
      </c>
      <c r="V45" s="50">
        <v>1</v>
      </c>
      <c r="W45" s="16"/>
      <c r="X45" s="38"/>
      <c r="Y45" s="32"/>
      <c r="Z45" s="50"/>
      <c r="AA45" s="17">
        <v>1</v>
      </c>
      <c r="AB45" s="24"/>
      <c r="AC45" s="50"/>
      <c r="AD45" s="17">
        <v>1</v>
      </c>
      <c r="AE45" s="24"/>
      <c r="AF45" s="50">
        <v>1</v>
      </c>
      <c r="AG45" s="50">
        <v>1</v>
      </c>
      <c r="AH45" s="50"/>
      <c r="AI45" s="53"/>
      <c r="AJ45" s="24"/>
      <c r="AK45" s="50">
        <v>1</v>
      </c>
      <c r="AL45" s="16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40</v>
      </c>
      <c r="B46" s="31" t="s">
        <v>34</v>
      </c>
      <c r="C46" s="24">
        <v>1</v>
      </c>
      <c r="D46" s="16"/>
      <c r="E46" s="24"/>
      <c r="F46" s="39">
        <v>1</v>
      </c>
      <c r="G46" s="32">
        <v>1</v>
      </c>
      <c r="H46" s="38">
        <v>1</v>
      </c>
      <c r="I46" s="32"/>
      <c r="J46" s="39">
        <v>1</v>
      </c>
      <c r="K46" s="32"/>
      <c r="L46" s="39">
        <v>1</v>
      </c>
      <c r="M46" s="32"/>
      <c r="N46" s="16"/>
      <c r="O46" s="42"/>
      <c r="P46" s="48"/>
      <c r="Q46" s="38"/>
      <c r="R46" s="48">
        <v>1</v>
      </c>
      <c r="S46" s="50">
        <v>1</v>
      </c>
      <c r="T46" s="38">
        <v>1</v>
      </c>
      <c r="U46" s="48">
        <v>1</v>
      </c>
      <c r="V46" s="50"/>
      <c r="W46" s="16"/>
      <c r="X46" s="38"/>
      <c r="Y46" s="32"/>
      <c r="Z46" s="50"/>
      <c r="AA46" s="17">
        <v>1</v>
      </c>
      <c r="AB46" s="24"/>
      <c r="AC46" s="50">
        <v>1</v>
      </c>
      <c r="AD46" s="17">
        <v>1</v>
      </c>
      <c r="AE46" s="24"/>
      <c r="AF46" s="50">
        <v>1</v>
      </c>
      <c r="AG46" s="50">
        <v>1</v>
      </c>
      <c r="AH46" s="50"/>
      <c r="AI46" s="53"/>
      <c r="AJ46" s="24"/>
      <c r="AK46" s="50">
        <v>1</v>
      </c>
      <c r="AL46" s="16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">
      <c r="A47" s="58">
        <f t="shared" si="0"/>
        <v>41</v>
      </c>
      <c r="B47" s="31" t="s">
        <v>35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>
        <v>1</v>
      </c>
      <c r="T47" s="38">
        <v>1</v>
      </c>
      <c r="U47" s="48">
        <v>1</v>
      </c>
      <c r="V47" s="50">
        <v>1</v>
      </c>
      <c r="W47" s="16"/>
      <c r="X47" s="38"/>
      <c r="Y47" s="32"/>
      <c r="Z47" s="50"/>
      <c r="AA47" s="17">
        <v>1</v>
      </c>
      <c r="AB47" s="24"/>
      <c r="AC47" s="50"/>
      <c r="AD47" s="17">
        <v>1</v>
      </c>
      <c r="AE47" s="24"/>
      <c r="AF47" s="50"/>
      <c r="AG47" s="50">
        <v>1</v>
      </c>
      <c r="AH47" s="50">
        <v>1</v>
      </c>
      <c r="AI47" s="53"/>
      <c r="AJ47" s="24"/>
      <c r="AK47" s="50">
        <v>1</v>
      </c>
      <c r="AL47" s="16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">
      <c r="A48" s="58">
        <f t="shared" si="0"/>
        <v>42</v>
      </c>
      <c r="B48" s="31" t="s">
        <v>138</v>
      </c>
      <c r="C48" s="24">
        <v>1</v>
      </c>
      <c r="D48" s="16"/>
      <c r="E48" s="24">
        <v>1</v>
      </c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>
        <v>1</v>
      </c>
      <c r="S48" s="50">
        <v>1</v>
      </c>
      <c r="T48" s="38">
        <v>1</v>
      </c>
      <c r="U48" s="48">
        <v>1</v>
      </c>
      <c r="V48" s="50">
        <v>1</v>
      </c>
      <c r="W48" s="16"/>
      <c r="X48" s="38"/>
      <c r="Y48" s="32"/>
      <c r="Z48" s="50"/>
      <c r="AA48" s="17">
        <v>1</v>
      </c>
      <c r="AB48" s="24"/>
      <c r="AC48" s="50">
        <v>1</v>
      </c>
      <c r="AD48" s="17"/>
      <c r="AE48" s="24"/>
      <c r="AF48" s="50">
        <v>1</v>
      </c>
      <c r="AG48" s="50">
        <v>1</v>
      </c>
      <c r="AH48" s="50"/>
      <c r="AI48" s="53"/>
      <c r="AJ48" s="24"/>
      <c r="AK48" s="50">
        <v>1</v>
      </c>
      <c r="AL48" s="16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">
      <c r="A49" s="58">
        <f t="shared" si="0"/>
        <v>43</v>
      </c>
      <c r="B49" s="31" t="s">
        <v>139</v>
      </c>
      <c r="C49" s="24">
        <v>1</v>
      </c>
      <c r="D49" s="16"/>
      <c r="E49" s="24">
        <v>1</v>
      </c>
      <c r="F49" s="39">
        <v>1</v>
      </c>
      <c r="G49" s="32"/>
      <c r="H49" s="38">
        <v>1</v>
      </c>
      <c r="I49" s="32"/>
      <c r="J49" s="39">
        <v>1</v>
      </c>
      <c r="K49" s="32"/>
      <c r="L49" s="39">
        <v>1</v>
      </c>
      <c r="M49" s="32"/>
      <c r="N49" s="16"/>
      <c r="O49" s="42"/>
      <c r="P49" s="48"/>
      <c r="Q49" s="38"/>
      <c r="R49" s="48"/>
      <c r="S49" s="50"/>
      <c r="T49" s="38">
        <v>1</v>
      </c>
      <c r="U49" s="48">
        <v>1</v>
      </c>
      <c r="V49" s="50"/>
      <c r="W49" s="16"/>
      <c r="X49" s="38"/>
      <c r="Y49" s="32"/>
      <c r="Z49" s="50"/>
      <c r="AA49" s="17">
        <v>1</v>
      </c>
      <c r="AB49" s="24"/>
      <c r="AC49" s="50"/>
      <c r="AD49" s="17">
        <v>1</v>
      </c>
      <c r="AE49" s="24"/>
      <c r="AF49" s="50"/>
      <c r="AG49" s="50">
        <v>1</v>
      </c>
      <c r="AH49" s="50"/>
      <c r="AI49" s="53"/>
      <c r="AJ49" s="24"/>
      <c r="AK49" s="50">
        <v>1</v>
      </c>
      <c r="AL49" s="16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">
      <c r="A50" s="58">
        <f t="shared" si="0"/>
        <v>44</v>
      </c>
      <c r="B50" s="31" t="s">
        <v>140</v>
      </c>
      <c r="C50" s="24">
        <v>1</v>
      </c>
      <c r="D50" s="16"/>
      <c r="E50" s="24"/>
      <c r="F50" s="39">
        <v>1</v>
      </c>
      <c r="G50" s="32">
        <v>1</v>
      </c>
      <c r="H50" s="38">
        <v>1</v>
      </c>
      <c r="I50" s="32"/>
      <c r="J50" s="39">
        <v>1</v>
      </c>
      <c r="K50" s="32"/>
      <c r="L50" s="39">
        <v>1</v>
      </c>
      <c r="M50" s="32"/>
      <c r="N50" s="16"/>
      <c r="O50" s="42"/>
      <c r="P50" s="48"/>
      <c r="Q50" s="38"/>
      <c r="R50" s="48"/>
      <c r="S50" s="50"/>
      <c r="T50" s="38">
        <v>1</v>
      </c>
      <c r="U50" s="48">
        <v>1</v>
      </c>
      <c r="V50" s="50">
        <v>1</v>
      </c>
      <c r="W50" s="16"/>
      <c r="X50" s="38"/>
      <c r="Y50" s="32"/>
      <c r="Z50" s="50"/>
      <c r="AA50" s="17">
        <v>1</v>
      </c>
      <c r="AB50" s="24"/>
      <c r="AC50" s="50">
        <v>1</v>
      </c>
      <c r="AD50" s="17">
        <v>1</v>
      </c>
      <c r="AE50" s="24"/>
      <c r="AF50" s="50"/>
      <c r="AG50" s="50"/>
      <c r="AH50" s="50"/>
      <c r="AI50" s="53">
        <v>1</v>
      </c>
      <c r="AJ50" s="24"/>
      <c r="AK50" s="50">
        <v>1</v>
      </c>
      <c r="AL50" s="16"/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">
      <c r="A51" s="58">
        <f t="shared" si="0"/>
        <v>45</v>
      </c>
      <c r="B51" s="31" t="s">
        <v>141</v>
      </c>
      <c r="C51" s="24">
        <v>1</v>
      </c>
      <c r="D51" s="16"/>
      <c r="E51" s="24"/>
      <c r="F51" s="39">
        <v>1</v>
      </c>
      <c r="G51" s="32">
        <v>1</v>
      </c>
      <c r="H51" s="38">
        <v>1</v>
      </c>
      <c r="I51" s="32"/>
      <c r="J51" s="39">
        <v>1</v>
      </c>
      <c r="K51" s="32">
        <v>1</v>
      </c>
      <c r="L51" s="39"/>
      <c r="M51" s="32"/>
      <c r="N51" s="16"/>
      <c r="O51" s="42"/>
      <c r="P51" s="48"/>
      <c r="Q51" s="38"/>
      <c r="R51" s="48"/>
      <c r="S51" s="50"/>
      <c r="T51" s="38">
        <v>1</v>
      </c>
      <c r="U51" s="48">
        <v>1</v>
      </c>
      <c r="V51" s="50"/>
      <c r="W51" s="16"/>
      <c r="X51" s="38"/>
      <c r="Y51" s="32"/>
      <c r="Z51" s="50"/>
      <c r="AA51" s="17">
        <v>1</v>
      </c>
      <c r="AB51" s="24"/>
      <c r="AC51" s="50">
        <v>1</v>
      </c>
      <c r="AD51" s="17">
        <v>1</v>
      </c>
      <c r="AE51" s="24"/>
      <c r="AF51" s="50">
        <v>1</v>
      </c>
      <c r="AG51" s="50">
        <v>1</v>
      </c>
      <c r="AH51" s="50"/>
      <c r="AI51" s="53"/>
      <c r="AJ51" s="24"/>
      <c r="AK51" s="50">
        <v>1</v>
      </c>
      <c r="AL51" s="16"/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">
      <c r="A52" s="58">
        <f t="shared" si="0"/>
        <v>46</v>
      </c>
      <c r="B52" s="31" t="s">
        <v>142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>
        <v>1</v>
      </c>
      <c r="T52" s="38">
        <v>1</v>
      </c>
      <c r="U52" s="48">
        <v>1</v>
      </c>
      <c r="V52" s="50">
        <v>1</v>
      </c>
      <c r="W52" s="16"/>
      <c r="X52" s="38"/>
      <c r="Y52" s="32"/>
      <c r="Z52" s="50"/>
      <c r="AA52" s="17">
        <v>1</v>
      </c>
      <c r="AB52" s="24"/>
      <c r="AC52" s="50"/>
      <c r="AD52" s="17">
        <v>1</v>
      </c>
      <c r="AE52" s="24"/>
      <c r="AF52" s="50"/>
      <c r="AG52" s="50">
        <v>1</v>
      </c>
      <c r="AH52" s="50"/>
      <c r="AI52" s="53"/>
      <c r="AJ52" s="24"/>
      <c r="AK52" s="50">
        <v>1</v>
      </c>
      <c r="AL52" s="16"/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">
      <c r="A53" s="58">
        <f t="shared" si="0"/>
        <v>47</v>
      </c>
      <c r="B53" s="31" t="s">
        <v>143</v>
      </c>
      <c r="C53" s="24">
        <v>1</v>
      </c>
      <c r="D53" s="16"/>
      <c r="E53" s="24">
        <v>1</v>
      </c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>
        <v>1</v>
      </c>
      <c r="T53" s="38">
        <v>1</v>
      </c>
      <c r="U53" s="48">
        <v>1</v>
      </c>
      <c r="V53" s="50"/>
      <c r="W53" s="16"/>
      <c r="X53" s="38"/>
      <c r="Y53" s="32"/>
      <c r="Z53" s="50"/>
      <c r="AA53" s="17">
        <v>1</v>
      </c>
      <c r="AB53" s="24"/>
      <c r="AC53" s="50"/>
      <c r="AD53" s="17">
        <v>1</v>
      </c>
      <c r="AE53" s="24"/>
      <c r="AF53" s="50"/>
      <c r="AG53" s="50"/>
      <c r="AH53" s="50"/>
      <c r="AI53" s="53">
        <v>1</v>
      </c>
      <c r="AJ53" s="24"/>
      <c r="AK53" s="50">
        <v>1</v>
      </c>
      <c r="AL53" s="16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">
      <c r="A54" s="58">
        <f t="shared" si="0"/>
        <v>48</v>
      </c>
      <c r="B54" s="31" t="s">
        <v>144</v>
      </c>
      <c r="C54" s="24">
        <v>1</v>
      </c>
      <c r="D54" s="16"/>
      <c r="E54" s="24">
        <v>1</v>
      </c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>
        <v>1</v>
      </c>
      <c r="U54" s="48">
        <v>1</v>
      </c>
      <c r="V54" s="50">
        <v>1</v>
      </c>
      <c r="W54" s="16"/>
      <c r="X54" s="38"/>
      <c r="Y54" s="32"/>
      <c r="Z54" s="50"/>
      <c r="AA54" s="17">
        <v>1</v>
      </c>
      <c r="AB54" s="24"/>
      <c r="AC54" s="50"/>
      <c r="AD54" s="17">
        <v>1</v>
      </c>
      <c r="AE54" s="24"/>
      <c r="AF54" s="50"/>
      <c r="AG54" s="50"/>
      <c r="AH54" s="50">
        <v>1</v>
      </c>
      <c r="AI54" s="53">
        <v>1</v>
      </c>
      <c r="AJ54" s="24"/>
      <c r="AK54" s="50">
        <v>1</v>
      </c>
      <c r="AL54" s="16">
        <v>1</v>
      </c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">
      <c r="A55" s="58">
        <f t="shared" si="0"/>
        <v>49</v>
      </c>
      <c r="B55" s="31" t="s">
        <v>145</v>
      </c>
      <c r="C55" s="24">
        <v>1</v>
      </c>
      <c r="D55" s="16"/>
      <c r="E55" s="24">
        <v>1</v>
      </c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>
        <v>1</v>
      </c>
      <c r="U55" s="48">
        <v>1</v>
      </c>
      <c r="V55" s="50"/>
      <c r="W55" s="16"/>
      <c r="X55" s="38"/>
      <c r="Y55" s="32"/>
      <c r="Z55" s="50"/>
      <c r="AA55" s="17">
        <v>1</v>
      </c>
      <c r="AB55" s="24"/>
      <c r="AC55" s="50"/>
      <c r="AD55" s="17">
        <v>1</v>
      </c>
      <c r="AE55" s="24"/>
      <c r="AF55" s="50"/>
      <c r="AG55" s="50">
        <v>1</v>
      </c>
      <c r="AH55" s="50"/>
      <c r="AI55" s="53"/>
      <c r="AJ55" s="24"/>
      <c r="AK55" s="50">
        <v>1</v>
      </c>
      <c r="AL55" s="16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">
      <c r="A56" s="58">
        <f t="shared" si="0"/>
        <v>50</v>
      </c>
      <c r="B56" s="31" t="s">
        <v>146</v>
      </c>
      <c r="C56" s="24">
        <v>1</v>
      </c>
      <c r="D56" s="16"/>
      <c r="E56" s="24"/>
      <c r="F56" s="39">
        <v>1</v>
      </c>
      <c r="G56" s="32">
        <v>1</v>
      </c>
      <c r="H56" s="38">
        <v>1</v>
      </c>
      <c r="I56" s="32"/>
      <c r="J56" s="39">
        <v>1</v>
      </c>
      <c r="K56" s="32"/>
      <c r="L56" s="39">
        <v>1</v>
      </c>
      <c r="M56" s="32">
        <v>1</v>
      </c>
      <c r="N56" s="16"/>
      <c r="O56" s="42"/>
      <c r="P56" s="48"/>
      <c r="Q56" s="38"/>
      <c r="R56" s="48"/>
      <c r="S56" s="50"/>
      <c r="T56" s="38">
        <v>1</v>
      </c>
      <c r="U56" s="48"/>
      <c r="V56" s="50"/>
      <c r="W56" s="16"/>
      <c r="X56" s="38"/>
      <c r="Y56" s="32"/>
      <c r="Z56" s="50"/>
      <c r="AA56" s="17">
        <v>1</v>
      </c>
      <c r="AB56" s="24"/>
      <c r="AC56" s="50">
        <v>1</v>
      </c>
      <c r="AD56" s="17"/>
      <c r="AE56" s="24"/>
      <c r="AF56" s="50"/>
      <c r="AG56" s="50">
        <v>1</v>
      </c>
      <c r="AH56" s="50"/>
      <c r="AI56" s="53"/>
      <c r="AJ56" s="24"/>
      <c r="AK56" s="50">
        <v>1</v>
      </c>
      <c r="AL56" s="16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128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994" yWindow="158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114</v>
      </c>
      <c r="B1" s="61" t="s">
        <v>110</v>
      </c>
      <c r="C1" s="61"/>
      <c r="D1" s="62" t="s">
        <v>111</v>
      </c>
      <c r="E1" s="63" t="s">
        <v>112</v>
      </c>
      <c r="F1" s="62" t="s">
        <v>113</v>
      </c>
      <c r="G1" s="60" t="s">
        <v>116</v>
      </c>
      <c r="H1" s="60" t="s">
        <v>124</v>
      </c>
      <c r="I1" s="64" t="s">
        <v>115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Shennongjia 11, Hubei Province (Sample 19)</v>
      </c>
      <c r="C3" s="161"/>
      <c r="D3" s="162" ph="1">
        <f>Scoresheet!C3</f>
        <v>0</v>
      </c>
      <c r="E3" s="163" t="str" ph="1">
        <f>Scoresheet!E3</f>
        <v>31.33687°N</v>
      </c>
      <c r="F3" s="162" t="str" ph="1">
        <f>Scoresheet!G3</f>
        <v>110.49384°E</v>
      </c>
      <c r="G3" s="164" t="str" ph="1">
        <f>Scoresheet!I3</f>
        <v>996m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118</v>
      </c>
      <c r="D5" s="86" t="s">
        <v>125</v>
      </c>
    </row>
    <row r="6" spans="1:82" ht="15" customHeight="1">
      <c r="C6" s="87" t="s">
        <v>117</v>
      </c>
      <c r="D6" s="88" t="s">
        <v>67</v>
      </c>
      <c r="E6" s="89" t="s">
        <v>68</v>
      </c>
      <c r="F6" s="89" t="s">
        <v>69</v>
      </c>
      <c r="G6" s="89" t="s">
        <v>70</v>
      </c>
      <c r="H6" s="89" t="s">
        <v>71</v>
      </c>
      <c r="I6" s="89" t="s">
        <v>72</v>
      </c>
      <c r="J6" s="89" t="s">
        <v>73</v>
      </c>
      <c r="K6" s="90" t="s">
        <v>74</v>
      </c>
      <c r="L6" s="90" t="s">
        <v>75</v>
      </c>
      <c r="M6" s="90" t="s">
        <v>76</v>
      </c>
      <c r="N6" s="90" t="s">
        <v>77</v>
      </c>
      <c r="O6" s="90" t="s">
        <v>78</v>
      </c>
      <c r="P6" s="90" t="s">
        <v>79</v>
      </c>
      <c r="Q6" s="90" t="s">
        <v>80</v>
      </c>
      <c r="R6" s="90" t="s">
        <v>81</v>
      </c>
      <c r="S6" s="90" t="s">
        <v>82</v>
      </c>
      <c r="T6" s="91" t="s">
        <v>83</v>
      </c>
      <c r="U6" s="91" t="s">
        <v>84</v>
      </c>
      <c r="V6" s="91" t="s">
        <v>85</v>
      </c>
      <c r="W6" s="91" t="s">
        <v>86</v>
      </c>
      <c r="X6" s="92" t="s">
        <v>87</v>
      </c>
      <c r="Y6" s="92" t="s">
        <v>88</v>
      </c>
      <c r="Z6" s="92" t="s">
        <v>89</v>
      </c>
      <c r="AA6" s="93" t="s">
        <v>90</v>
      </c>
      <c r="AB6" s="93" t="s">
        <v>91</v>
      </c>
      <c r="AC6" s="93" t="s">
        <v>92</v>
      </c>
      <c r="AD6" s="93" t="s">
        <v>93</v>
      </c>
      <c r="AE6" s="93" t="s">
        <v>94</v>
      </c>
      <c r="AF6" s="94" t="s">
        <v>95</v>
      </c>
      <c r="AG6" s="94" t="s">
        <v>96</v>
      </c>
      <c r="AH6" s="94" t="s">
        <v>97</v>
      </c>
      <c r="AI6" s="95"/>
      <c r="AJ6" s="95"/>
      <c r="AK6" s="95"/>
      <c r="AL6" s="95"/>
      <c r="AM6" s="95"/>
      <c r="AN6" s="95"/>
      <c r="AQ6" s="66" t="s">
        <v>98</v>
      </c>
      <c r="AR6" s="96" t="s">
        <v>67</v>
      </c>
      <c r="AS6" s="97" t="s">
        <v>68</v>
      </c>
      <c r="AT6" s="97" t="s">
        <v>69</v>
      </c>
      <c r="AU6" s="97" t="s">
        <v>70</v>
      </c>
      <c r="AV6" s="97" t="s">
        <v>71</v>
      </c>
      <c r="AW6" s="97" t="s">
        <v>72</v>
      </c>
      <c r="AX6" s="97" t="s">
        <v>73</v>
      </c>
      <c r="AY6" s="98" t="s">
        <v>74</v>
      </c>
      <c r="AZ6" s="98" t="s">
        <v>75</v>
      </c>
      <c r="BA6" s="98" t="s">
        <v>76</v>
      </c>
      <c r="BB6" s="98" t="s">
        <v>77</v>
      </c>
      <c r="BC6" s="98" t="s">
        <v>78</v>
      </c>
      <c r="BD6" s="98" t="s">
        <v>79</v>
      </c>
      <c r="BE6" s="98" t="s">
        <v>80</v>
      </c>
      <c r="BF6" s="98" t="s">
        <v>81</v>
      </c>
      <c r="BG6" s="98" t="s">
        <v>82</v>
      </c>
      <c r="BH6" s="99" t="s">
        <v>83</v>
      </c>
      <c r="BI6" s="99" t="s">
        <v>84</v>
      </c>
      <c r="BJ6" s="99" t="s">
        <v>85</v>
      </c>
      <c r="BK6" s="99" t="s">
        <v>86</v>
      </c>
      <c r="BL6" s="100" t="s">
        <v>87</v>
      </c>
      <c r="BM6" s="100" t="s">
        <v>88</v>
      </c>
      <c r="BN6" s="100" t="s">
        <v>89</v>
      </c>
      <c r="BO6" s="101" t="s">
        <v>90</v>
      </c>
      <c r="BP6" s="101" t="s">
        <v>91</v>
      </c>
      <c r="BQ6" s="101" t="s">
        <v>92</v>
      </c>
      <c r="BR6" s="101" t="s">
        <v>93</v>
      </c>
      <c r="BS6" s="101" t="s">
        <v>94</v>
      </c>
      <c r="BT6" s="95" t="s">
        <v>95</v>
      </c>
      <c r="BU6" s="95" t="s">
        <v>96</v>
      </c>
      <c r="BV6" s="95" t="s">
        <v>97</v>
      </c>
      <c r="BX6" s="102" t="s">
        <v>119</v>
      </c>
      <c r="BY6" s="103" t="s">
        <v>99</v>
      </c>
      <c r="BZ6" s="104" t="s">
        <v>100</v>
      </c>
      <c r="CA6" s="105" t="s">
        <v>101</v>
      </c>
      <c r="CB6" s="106" t="s">
        <v>102</v>
      </c>
      <c r="CC6" s="107" t="s">
        <v>103</v>
      </c>
      <c r="CD6" s="108" t="s">
        <v>104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1</v>
      </c>
      <c r="H7" s="66">
        <f>IF(Scoresheet!K7=0,0,Scoresheet!K7/(Scoresheet!L7+Scoresheet!K7)*(IF(Result!E7=0,1,Result!E7)))</f>
        <v>0.5</v>
      </c>
      <c r="I7" s="66">
        <f>IF(Scoresheet!L7=0,0,Scoresheet!L7/(Scoresheet!K7+Scoresheet!L7)*(IF(Result!E7=0,1,Result!E7)))</f>
        <v>0.5</v>
      </c>
      <c r="J7" s="110">
        <f>IF(Scoresheet!M7=0,0,Scoresheet!M7/(Scoresheet!M7+Scoresheet!N7))</f>
        <v>0.5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0.25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0.25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1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1</v>
      </c>
      <c r="G8" s="66">
        <f>IF(Scoresheet!I8=0,0,Scoresheet!I8/(Scoresheet!I8+Scoresheet!J8)*(IF(Result!E8=0,1,Result!E8)))</f>
        <v>1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1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1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1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0.5</v>
      </c>
      <c r="F9" s="66">
        <f>IF(Scoresheet!G9=0,0,Scoresheet!G9/(Scoresheet!G9+Scoresheet!H9)*(IF(Result!E9=0,1,Result!E9)))</f>
        <v>0.25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0.25</v>
      </c>
      <c r="I9" s="66">
        <f>IF(Scoresheet!L9=0,0,Scoresheet!L9/(Scoresheet!K9+Scoresheet!L9)*(IF(Result!E9=0,1,Result!E9)))</f>
        <v>0.25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0.5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0.5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0.5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1</v>
      </c>
      <c r="AU9" s="66">
        <f t="shared" si="15"/>
        <v>0</v>
      </c>
      <c r="AV9" s="66">
        <f t="shared" si="16"/>
        <v>1</v>
      </c>
      <c r="AW9" s="66">
        <f t="shared" si="17"/>
        <v>1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1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0.5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0</v>
      </c>
      <c r="AV10" s="66">
        <f t="shared" si="16"/>
        <v>1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1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1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0.5</v>
      </c>
      <c r="I11" s="66">
        <f>IF(Scoresheet!L11=0,0,Scoresheet!L11/(Scoresheet!K11+Scoresheet!L11)*(IF(Result!E11=0,1,Result!E11)))</f>
        <v>0.5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0.2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1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0</v>
      </c>
      <c r="AV11" s="66">
        <f t="shared" si="16"/>
        <v>1</v>
      </c>
      <c r="AW11" s="66">
        <f t="shared" si="17"/>
        <v>1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0.33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1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1</v>
      </c>
      <c r="BN12" s="66">
        <f t="shared" si="34"/>
        <v>0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1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1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0</v>
      </c>
      <c r="BQ13" s="66">
        <f t="shared" si="37"/>
        <v>0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1</v>
      </c>
      <c r="G14" s="66">
        <f>IF(Scoresheet!I14=0,0,Scoresheet!I14/(Scoresheet!I14+Scoresheet!J14)*(IF(Result!E14=0,1,Result!E14)))</f>
        <v>0.5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1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0.33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1</v>
      </c>
      <c r="AV14" s="66">
        <f t="shared" si="16"/>
        <v>0</v>
      </c>
      <c r="AW14" s="66">
        <f t="shared" si="17"/>
        <v>1</v>
      </c>
      <c r="AX14" s="66">
        <f t="shared" si="18"/>
        <v>1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0.5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0.5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1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1</v>
      </c>
      <c r="BB15" s="66">
        <f t="shared" si="22"/>
        <v>1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0</v>
      </c>
      <c r="BK15" s="66">
        <f t="shared" si="31"/>
        <v>0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1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0.33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0.33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0.33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1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1</v>
      </c>
      <c r="AX16" s="66">
        <f t="shared" si="18"/>
        <v>1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1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0</v>
      </c>
      <c r="D17" s="109">
        <f>IF(Scoresheet!D17=0,0,Scoresheet!D17/(Scoresheet!C17+Scoresheet!D17))</f>
        <v>1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1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1</v>
      </c>
      <c r="J17" s="109">
        <f>IF(Scoresheet!M17=0,0,Scoresheet!M17/(Scoresheet!M17+Scoresheet!N17))</f>
        <v>1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1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0</v>
      </c>
      <c r="AV17" s="66">
        <f t="shared" si="16"/>
        <v>0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1</v>
      </c>
      <c r="BM17" s="66">
        <f t="shared" si="33"/>
        <v>0</v>
      </c>
      <c r="BN17" s="66">
        <f t="shared" si="34"/>
        <v>0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1</v>
      </c>
      <c r="G18" s="66">
        <f>IF(Scoresheet!I18=0,0,Scoresheet!I18/(Scoresheet!I18+Scoresheet!J18)*(IF(Result!E18=0,1,Result!E18)))</f>
        <v>0.5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1</v>
      </c>
      <c r="J18" s="109">
        <f>IF(Scoresheet!M18=0,0,Scoresheet!M18/(Scoresheet!M18+Scoresheet!N18))</f>
        <v>1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0.33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0.5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0.33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0.33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0.33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0.5</v>
      </c>
      <c r="AH18" s="109">
        <f>IF((Scoresheet!$AJ18+Scoresheet!$AK18+Scoresheet!$AL18)=0,0,FLOOR(Scoresheet!AL18/(Scoresheet!$AJ18+Scoresheet!$AK18+Scoresheet!$AL18),0.01))</f>
        <v>0.5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0</v>
      </c>
      <c r="AW18" s="66">
        <f t="shared" si="17"/>
        <v>1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1</v>
      </c>
      <c r="BM18" s="66">
        <f t="shared" si="33"/>
        <v>1</v>
      </c>
      <c r="BN18" s="66">
        <f t="shared" si="34"/>
        <v>0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1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0.5</v>
      </c>
      <c r="D19" s="109">
        <f>IF(Scoresheet!D19=0,0,Scoresheet!D19/(Scoresheet!C19+Scoresheet!D19))</f>
        <v>0.5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0.33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0.33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0.33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0.5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0.5</v>
      </c>
      <c r="AH19" s="109">
        <f>IF((Scoresheet!$AJ19+Scoresheet!$AK19+Scoresheet!$AL19)=0,0,FLOOR(Scoresheet!AL19/(Scoresheet!$AJ19+Scoresheet!$AK19+Scoresheet!$AL19),0.01))</f>
        <v>0.5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0</v>
      </c>
      <c r="BE19" s="66">
        <f t="shared" si="25"/>
        <v>1</v>
      </c>
      <c r="BF19" s="66">
        <f t="shared" si="26"/>
        <v>1</v>
      </c>
      <c r="BG19" s="66">
        <f t="shared" si="27"/>
        <v>1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1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1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0.5</v>
      </c>
      <c r="I20" s="66">
        <f>IF(Scoresheet!L20=0,0,Scoresheet!L20/(Scoresheet!K20+Scoresheet!L20)*(IF(Result!E20=0,1,Result!E20)))</f>
        <v>0.5</v>
      </c>
      <c r="J20" s="109">
        <f>IF(Scoresheet!M20=0,0,Scoresheet!M20/(Scoresheet!M20+Scoresheet!N20))</f>
        <v>0.5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0.33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0.33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1</v>
      </c>
      <c r="AW20" s="66">
        <f t="shared" si="17"/>
        <v>1</v>
      </c>
      <c r="AX20" s="66">
        <f t="shared" si="18"/>
        <v>1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0</v>
      </c>
      <c r="BE20" s="66">
        <f t="shared" si="25"/>
        <v>1</v>
      </c>
      <c r="BF20" s="66">
        <f t="shared" si="26"/>
        <v>1</v>
      </c>
      <c r="BG20" s="66">
        <f t="shared" si="27"/>
        <v>1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0.5</v>
      </c>
      <c r="D21" s="109">
        <f>IF(Scoresheet!D21=0,0,Scoresheet!D21/(Scoresheet!C21+Scoresheet!D21))</f>
        <v>0.5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1</v>
      </c>
      <c r="J21" s="109">
        <f>IF(Scoresheet!M21=0,0,Scoresheet!M21/(Scoresheet!M21+Scoresheet!N21))</f>
        <v>0.5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0.25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0.25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0.33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0.33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0.33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0</v>
      </c>
      <c r="AV21" s="66">
        <f t="shared" si="16"/>
        <v>0</v>
      </c>
      <c r="AW21" s="66">
        <f t="shared" si="17"/>
        <v>1</v>
      </c>
      <c r="AX21" s="66">
        <f t="shared" si="18"/>
        <v>1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0</v>
      </c>
      <c r="D22" s="109">
        <f>IF(Scoresheet!D22=0,0,Scoresheet!D22/(Scoresheet!C22+Scoresheet!D22))</f>
        <v>1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0.25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1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0.5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1</v>
      </c>
      <c r="BM22" s="66">
        <f t="shared" si="33"/>
        <v>0</v>
      </c>
      <c r="BN22" s="66">
        <f t="shared" si="34"/>
        <v>0</v>
      </c>
      <c r="BO22" s="66">
        <f t="shared" si="35"/>
        <v>1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0.5</v>
      </c>
      <c r="H23" s="66">
        <f>IF(Scoresheet!K23=0,0,Scoresheet!K23/(Scoresheet!L23+Scoresheet!K23)*(IF(Result!E23=0,1,Result!E23)))</f>
        <v>0.5</v>
      </c>
      <c r="I23" s="66">
        <f>IF(Scoresheet!L23=0,0,Scoresheet!L23/(Scoresheet!K23+Scoresheet!L23)*(IF(Result!E23=0,1,Result!E23)))</f>
        <v>0.5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1</v>
      </c>
      <c r="AV23" s="66">
        <f t="shared" si="16"/>
        <v>1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0.5</v>
      </c>
      <c r="D24" s="109">
        <f>IF(Scoresheet!D24=0,0,Scoresheet!D24/(Scoresheet!C24+Scoresheet!D24))</f>
        <v>0.5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1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0.33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0.33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0</v>
      </c>
      <c r="D25" s="109">
        <f>IF(Scoresheet!D25=0,0,Scoresheet!D25/(Scoresheet!C25+Scoresheet!D25))</f>
        <v>1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0.5</v>
      </c>
      <c r="I25" s="66">
        <f>IF(Scoresheet!L25=0,0,Scoresheet!L25/(Scoresheet!K25+Scoresheet!L25)*(IF(Result!E25=0,1,Result!E25)))</f>
        <v>0.5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0.33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1</v>
      </c>
      <c r="Z25" s="115">
        <f>IF((Scoresheet!$AB25+Scoresheet!$AC25+Scoresheet!$AD25)=0,0,FLOOR(Scoresheet!AD25/(Scoresheet!$AB25+Scoresheet!$AC25+Scoresheet!$AD25),0.01))</f>
        <v>0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0</v>
      </c>
      <c r="AH25" s="109">
        <f>IF((Scoresheet!$AJ25+Scoresheet!$AK25+Scoresheet!$AL25)=0,0,FLOOR(Scoresheet!AL25/(Scoresheet!$AJ25+Scoresheet!$AK25+Scoresheet!$AL25),0.01))</f>
        <v>1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0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0</v>
      </c>
      <c r="BV25" s="66">
        <f t="shared" si="42"/>
        <v>1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1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0.25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0.25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1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1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0.2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0.2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1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1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1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0.5</v>
      </c>
      <c r="D28" s="109">
        <f>IF(Scoresheet!D28=0,0,Scoresheet!D28/(Scoresheet!C28+Scoresheet!D28))</f>
        <v>0.5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1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1</v>
      </c>
      <c r="J28" s="109">
        <f>IF(Scoresheet!M28=0,0,Scoresheet!M28/(Scoresheet!M28+Scoresheet!N28))</f>
        <v>1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0.2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0.2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0.2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0.2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0.5</v>
      </c>
      <c r="AH28" s="109">
        <f>IF((Scoresheet!$AJ28+Scoresheet!$AK28+Scoresheet!$AL28)=0,0,FLOOR(Scoresheet!AL28/(Scoresheet!$AJ28+Scoresheet!$AK28+Scoresheet!$AL28),0.01))</f>
        <v>0.5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0</v>
      </c>
      <c r="AV28" s="66">
        <f t="shared" si="16"/>
        <v>0</v>
      </c>
      <c r="AW28" s="66">
        <f t="shared" si="17"/>
        <v>1</v>
      </c>
      <c r="AX28" s="66">
        <f t="shared" si="18"/>
        <v>1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1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1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1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1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0.33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0.33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1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0.33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0.33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1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1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1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1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1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0.33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0.5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0.5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0</v>
      </c>
      <c r="AW31" s="66">
        <f t="shared" si="17"/>
        <v>1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1</v>
      </c>
      <c r="BM31" s="66">
        <f t="shared" si="33"/>
        <v>1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1</v>
      </c>
      <c r="BS31" s="66">
        <f t="shared" si="39"/>
        <v>1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1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1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0.33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0.33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0.33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1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0</v>
      </c>
      <c r="AT32" s="66">
        <f t="shared" si="14"/>
        <v>1</v>
      </c>
      <c r="AU32" s="66">
        <f t="shared" si="15"/>
        <v>0</v>
      </c>
      <c r="AV32" s="66">
        <f t="shared" si="16"/>
        <v>0</v>
      </c>
      <c r="AW32" s="66">
        <f t="shared" si="17"/>
        <v>1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1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0.5</v>
      </c>
      <c r="H33" s="66">
        <f>IF(Scoresheet!K33=0,0,Scoresheet!K33/(Scoresheet!L33+Scoresheet!K33)*(IF(Result!E33=0,1,Result!E33)))</f>
        <v>1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0.33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0.5</v>
      </c>
      <c r="W33" s="109">
        <f>IF((Scoresheet!$Y33+Scoresheet!$Z33+Scoresheet!$AA33)=0,0,FLOOR(Scoresheet!AA33/(Scoresheet!$Y33+Scoresheet!$Z33+Scoresheet!$AA33),0.01))</f>
        <v>0.5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0.5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1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1</v>
      </c>
      <c r="AV33" s="66">
        <f t="shared" si="16"/>
        <v>1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1</v>
      </c>
      <c r="BC33" s="66">
        <f t="shared" si="23"/>
        <v>1</v>
      </c>
      <c r="BD33" s="66">
        <f t="shared" si="24"/>
        <v>1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1</v>
      </c>
      <c r="BK33" s="66">
        <f t="shared" si="31"/>
        <v>1</v>
      </c>
      <c r="BL33" s="66">
        <f t="shared" si="32"/>
        <v>0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0.5</v>
      </c>
      <c r="D34" s="109">
        <f>IF(Scoresheet!D34=0,0,Scoresheet!D34/(Scoresheet!C34+Scoresheet!D34))</f>
        <v>0.5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0.5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1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0.2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0.2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0.2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0.2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0.2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0.5</v>
      </c>
      <c r="Y34" s="66">
        <f>IF((Scoresheet!$AB34+Scoresheet!$AC34+Scoresheet!$AD34)=0,0,FLOOR(Scoresheet!AC34/(Scoresheet!$AB34+Scoresheet!$AC34+Scoresheet!$AD34),0.01))</f>
        <v>0.5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0.33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0.33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0.33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0.5</v>
      </c>
      <c r="AH34" s="109">
        <f>IF((Scoresheet!$AJ34+Scoresheet!$AK34+Scoresheet!$AL34)=0,0,FLOOR(Scoresheet!AL34/(Scoresheet!$AJ34+Scoresheet!$AK34+Scoresheet!$AL34),0.01))</f>
        <v>0.5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0</v>
      </c>
      <c r="AT34" s="66">
        <f t="shared" si="14"/>
        <v>1</v>
      </c>
      <c r="AU34" s="66">
        <f t="shared" si="15"/>
        <v>0</v>
      </c>
      <c r="AV34" s="66">
        <f t="shared" si="16"/>
        <v>0</v>
      </c>
      <c r="AW34" s="66">
        <f t="shared" si="17"/>
        <v>1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1</v>
      </c>
      <c r="BM34" s="66">
        <f t="shared" si="33"/>
        <v>1</v>
      </c>
      <c r="BN34" s="66">
        <f t="shared" si="34"/>
        <v>0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1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1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0.33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0.33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0.33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1</v>
      </c>
      <c r="U35" s="66">
        <f>IF((Scoresheet!$Y35+Scoresheet!$Z35+Scoresheet!$AA35)=0,0,FLOOR(Scoresheet!Y35/(Scoresheet!$Y35+Scoresheet!$Z35+Scoresheet!$AA35),0.01))</f>
        <v>1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1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1</v>
      </c>
      <c r="BA35" s="66">
        <f t="shared" si="21"/>
        <v>1</v>
      </c>
      <c r="BB35" s="66">
        <f t="shared" si="22"/>
        <v>1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1</v>
      </c>
      <c r="BI35" s="66">
        <f t="shared" si="29"/>
        <v>1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1</v>
      </c>
      <c r="BN35" s="66">
        <f t="shared" si="34"/>
        <v>0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0</v>
      </c>
      <c r="D36" s="109">
        <f>IF(Scoresheet!D36=0,0,Scoresheet!D36/(Scoresheet!C36+Scoresheet!D36))</f>
        <v>1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1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1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1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1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1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0.33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0.33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0.33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1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1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1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1</v>
      </c>
      <c r="J38" s="109">
        <f>IF(Scoresheet!M38=0,0,Scoresheet!M38/(Scoresheet!M38+Scoresheet!N38))</f>
        <v>0.5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0</v>
      </c>
      <c r="AV38" s="66">
        <f t="shared" si="16"/>
        <v>0</v>
      </c>
      <c r="AW38" s="66">
        <f t="shared" si="17"/>
        <v>1</v>
      </c>
      <c r="AX38" s="66">
        <f t="shared" si="18"/>
        <v>1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1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0.25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0.25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0.25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0.25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0.5</v>
      </c>
      <c r="W39" s="109">
        <f>IF((Scoresheet!$Y39+Scoresheet!$Z39+Scoresheet!$AA39)=0,0,FLOOR(Scoresheet!AA39/(Scoresheet!$Y39+Scoresheet!$Z39+Scoresheet!$AA39),0.01))</f>
        <v>0.5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1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1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1</v>
      </c>
      <c r="BD39" s="66">
        <f t="shared" si="24"/>
        <v>1</v>
      </c>
      <c r="BE39" s="66">
        <f t="shared" si="25"/>
        <v>1</v>
      </c>
      <c r="BF39" s="66">
        <f t="shared" si="26"/>
        <v>1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1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0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0.5</v>
      </c>
      <c r="D40" s="109">
        <f>IF(Scoresheet!D40=0,0,Scoresheet!D40/(Scoresheet!C40+Scoresheet!D40))</f>
        <v>0.5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1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0.25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0.25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0.25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0.25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0.5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0.5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1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1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1</v>
      </c>
      <c r="BE40" s="66">
        <f t="shared" si="25"/>
        <v>1</v>
      </c>
      <c r="BF40" s="66">
        <f t="shared" si="26"/>
        <v>1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1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0.5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0.5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0.5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1</v>
      </c>
      <c r="BG41" s="66">
        <f t="shared" si="27"/>
        <v>1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1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0.5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1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0.33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0.33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0.33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1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1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1</v>
      </c>
      <c r="AU42" s="66">
        <f t="shared" si="15"/>
        <v>0</v>
      </c>
      <c r="AV42" s="66">
        <f t="shared" si="16"/>
        <v>0</v>
      </c>
      <c r="AW42" s="66">
        <f t="shared" si="17"/>
        <v>1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1</v>
      </c>
      <c r="BD42" s="66">
        <f t="shared" si="24"/>
        <v>1</v>
      </c>
      <c r="BE42" s="66">
        <f t="shared" si="25"/>
        <v>1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1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1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0.5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1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0.33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0.33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0.33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0.5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0.5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0</v>
      </c>
      <c r="AT43" s="66">
        <f t="shared" si="14"/>
        <v>1</v>
      </c>
      <c r="AU43" s="66">
        <f t="shared" si="15"/>
        <v>0</v>
      </c>
      <c r="AV43" s="66">
        <f t="shared" si="16"/>
        <v>0</v>
      </c>
      <c r="AW43" s="66">
        <f t="shared" si="17"/>
        <v>1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1</v>
      </c>
      <c r="BC43" s="66">
        <f t="shared" si="23"/>
        <v>1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1</v>
      </c>
      <c r="BS43" s="66">
        <f t="shared" si="39"/>
        <v>1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0.5</v>
      </c>
      <c r="D44" s="109">
        <f>IF(Scoresheet!D44=0,0,Scoresheet!D44/(Scoresheet!C44+Scoresheet!D44))</f>
        <v>0.5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0.5</v>
      </c>
      <c r="G44" s="66">
        <f>IF(Scoresheet!I44=0,0,Scoresheet!I44/(Scoresheet!I44+Scoresheet!J44)*(IF(Result!E44=0,1,Result!E44)))</f>
        <v>0.5</v>
      </c>
      <c r="H44" s="66">
        <f>IF(Scoresheet!K44=0,0,Scoresheet!K44/(Scoresheet!L44+Scoresheet!K44)*(IF(Result!E44=0,1,Result!E44)))</f>
        <v>0.5</v>
      </c>
      <c r="I44" s="66">
        <f>IF(Scoresheet!L44=0,0,Scoresheet!L44/(Scoresheet!K44+Scoresheet!L44)*(IF(Result!E44=0,1,Result!E44)))</f>
        <v>0.5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0.33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0.33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0.33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0.33</v>
      </c>
      <c r="Y44" s="66">
        <f>IF((Scoresheet!$AB44+Scoresheet!$AC44+Scoresheet!$AD44)=0,0,FLOOR(Scoresheet!AC44/(Scoresheet!$AB44+Scoresheet!$AC44+Scoresheet!$AD44),0.01))</f>
        <v>0.33</v>
      </c>
      <c r="Z44" s="115">
        <f>IF((Scoresheet!$AB44+Scoresheet!$AC44+Scoresheet!$AD44)=0,0,FLOOR(Scoresheet!AD44/(Scoresheet!$AB44+Scoresheet!$AC44+Scoresheet!$AD44),0.01))</f>
        <v>0.33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0.5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0.5</v>
      </c>
      <c r="AH44" s="109">
        <f>IF((Scoresheet!$AJ44+Scoresheet!$AK44+Scoresheet!$AL44)=0,0,FLOOR(Scoresheet!AL44/(Scoresheet!$AJ44+Scoresheet!$AK44+Scoresheet!$AL44),0.01))</f>
        <v>0.5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1</v>
      </c>
      <c r="AV44" s="66">
        <f t="shared" si="16"/>
        <v>1</v>
      </c>
      <c r="AW44" s="66">
        <f t="shared" si="17"/>
        <v>1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1</v>
      </c>
      <c r="BM44" s="66">
        <f t="shared" si="33"/>
        <v>1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1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1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0.5</v>
      </c>
      <c r="G45" s="66">
        <f>IF(Scoresheet!I45=0,0,Scoresheet!I45/(Scoresheet!I45+Scoresheet!J45)*(IF(Result!E45=0,1,Result!E45)))</f>
        <v>0.5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1</v>
      </c>
      <c r="J45" s="109">
        <f>IF(Scoresheet!M45=0,0,Scoresheet!M45/(Scoresheet!M45+Scoresheet!N45))</f>
        <v>0.5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0.33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0.33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0.33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1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0.5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0.5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1</v>
      </c>
      <c r="AV45" s="66">
        <f t="shared" si="16"/>
        <v>0</v>
      </c>
      <c r="AW45" s="66">
        <f t="shared" si="17"/>
        <v>1</v>
      </c>
      <c r="AX45" s="66">
        <f t="shared" si="18"/>
        <v>1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1</v>
      </c>
      <c r="BE45" s="66">
        <f t="shared" si="25"/>
        <v>1</v>
      </c>
      <c r="BF45" s="66">
        <f t="shared" si="26"/>
        <v>1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0</v>
      </c>
      <c r="BN45" s="66">
        <f t="shared" si="34"/>
        <v>1</v>
      </c>
      <c r="BO45" s="66">
        <f t="shared" si="35"/>
        <v>0</v>
      </c>
      <c r="BP45" s="66">
        <f t="shared" si="36"/>
        <v>1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0.5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1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0.25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0.25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0.25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0.25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0.5</v>
      </c>
      <c r="Z46" s="115">
        <f>IF((Scoresheet!$AB46+Scoresheet!$AC46+Scoresheet!$AD46)=0,0,FLOOR(Scoresheet!AD46/(Scoresheet!$AB46+Scoresheet!$AC46+Scoresheet!$AD46),0.01))</f>
        <v>0.5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0.5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0.5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0</v>
      </c>
      <c r="AT46" s="66">
        <f t="shared" si="14"/>
        <v>1</v>
      </c>
      <c r="AU46" s="66">
        <f t="shared" si="15"/>
        <v>0</v>
      </c>
      <c r="AV46" s="66">
        <f t="shared" si="16"/>
        <v>0</v>
      </c>
      <c r="AW46" s="66">
        <f t="shared" si="17"/>
        <v>1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1</v>
      </c>
      <c r="BC46" s="66">
        <f t="shared" si="23"/>
        <v>1</v>
      </c>
      <c r="BD46" s="66">
        <f t="shared" si="24"/>
        <v>1</v>
      </c>
      <c r="BE46" s="66">
        <f t="shared" si="25"/>
        <v>1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1</v>
      </c>
      <c r="BO46" s="66">
        <f t="shared" si="35"/>
        <v>0</v>
      </c>
      <c r="BP46" s="66">
        <f t="shared" si="36"/>
        <v>1</v>
      </c>
      <c r="BQ46" s="66">
        <f t="shared" si="37"/>
        <v>1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0.25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0.25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0.25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0.25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1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1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0.5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0.5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1</v>
      </c>
      <c r="BD47" s="66">
        <f t="shared" si="24"/>
        <v>1</v>
      </c>
      <c r="BE47" s="66">
        <f t="shared" si="25"/>
        <v>1</v>
      </c>
      <c r="BF47" s="66">
        <f t="shared" si="26"/>
        <v>1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1</v>
      </c>
      <c r="BL47" s="66">
        <f t="shared" si="32"/>
        <v>0</v>
      </c>
      <c r="BM47" s="66">
        <f t="shared" si="33"/>
        <v>0</v>
      </c>
      <c r="BN47" s="66">
        <f t="shared" si="34"/>
        <v>1</v>
      </c>
      <c r="BO47" s="66">
        <f t="shared" si="35"/>
        <v>0</v>
      </c>
      <c r="BP47" s="66">
        <f t="shared" si="36"/>
        <v>0</v>
      </c>
      <c r="BQ47" s="66">
        <f t="shared" si="37"/>
        <v>1</v>
      </c>
      <c r="BR47" s="66">
        <f t="shared" si="38"/>
        <v>1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0.2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0.2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0.2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0.2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0.2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1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1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0.5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0.5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1</v>
      </c>
      <c r="BC48" s="66">
        <f t="shared" si="23"/>
        <v>1</v>
      </c>
      <c r="BD48" s="66">
        <f t="shared" si="24"/>
        <v>1</v>
      </c>
      <c r="BE48" s="66">
        <f t="shared" si="25"/>
        <v>1</v>
      </c>
      <c r="BF48" s="66">
        <f t="shared" si="26"/>
        <v>1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0</v>
      </c>
      <c r="BM48" s="66">
        <f t="shared" si="33"/>
        <v>1</v>
      </c>
      <c r="BN48" s="66">
        <f t="shared" si="34"/>
        <v>0</v>
      </c>
      <c r="BO48" s="66">
        <f t="shared" si="35"/>
        <v>0</v>
      </c>
      <c r="BP48" s="66">
        <f t="shared" si="36"/>
        <v>1</v>
      </c>
      <c r="BQ48" s="66">
        <f t="shared" si="37"/>
        <v>1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0.5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0.5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0.5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0.5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1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1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1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1</v>
      </c>
      <c r="BE49" s="66">
        <f t="shared" si="25"/>
        <v>1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0</v>
      </c>
      <c r="BN49" s="66">
        <f t="shared" si="34"/>
        <v>1</v>
      </c>
      <c r="BO49" s="66">
        <f t="shared" si="35"/>
        <v>0</v>
      </c>
      <c r="BP49" s="66">
        <f t="shared" si="36"/>
        <v>0</v>
      </c>
      <c r="BQ49" s="66">
        <f t="shared" si="37"/>
        <v>1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0.5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1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0.33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0.33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0.33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0.5</v>
      </c>
      <c r="Z50" s="115">
        <f>IF((Scoresheet!$AB50+Scoresheet!$AC50+Scoresheet!$AD50)=0,0,FLOOR(Scoresheet!AD50/(Scoresheet!$AB50+Scoresheet!$AC50+Scoresheet!$AD50),0.01))</f>
        <v>0.5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1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0</v>
      </c>
      <c r="AV50" s="66">
        <f t="shared" si="16"/>
        <v>0</v>
      </c>
      <c r="AW50" s="66">
        <f t="shared" si="17"/>
        <v>1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1</v>
      </c>
      <c r="BE50" s="66">
        <f t="shared" si="25"/>
        <v>1</v>
      </c>
      <c r="BF50" s="66">
        <f t="shared" si="26"/>
        <v>1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1</v>
      </c>
      <c r="BN50" s="66">
        <f t="shared" si="34"/>
        <v>1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1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0.5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1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0.5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0.5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0.5</v>
      </c>
      <c r="Z51" s="115">
        <f>IF((Scoresheet!$AB51+Scoresheet!$AC51+Scoresheet!$AD51)=0,0,FLOOR(Scoresheet!AD51/(Scoresheet!$AB51+Scoresheet!$AC51+Scoresheet!$AD51),0.01))</f>
        <v>0.5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0.5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0.5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0</v>
      </c>
      <c r="AT51" s="66">
        <f t="shared" si="14"/>
        <v>1</v>
      </c>
      <c r="AU51" s="66">
        <f t="shared" si="15"/>
        <v>0</v>
      </c>
      <c r="AV51" s="66">
        <f t="shared" si="16"/>
        <v>1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1</v>
      </c>
      <c r="BE51" s="66">
        <f t="shared" si="25"/>
        <v>1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1</v>
      </c>
      <c r="BN51" s="66">
        <f t="shared" si="34"/>
        <v>1</v>
      </c>
      <c r="BO51" s="66">
        <f t="shared" si="35"/>
        <v>0</v>
      </c>
      <c r="BP51" s="66">
        <f t="shared" si="36"/>
        <v>1</v>
      </c>
      <c r="BQ51" s="66">
        <f t="shared" si="37"/>
        <v>1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0.25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0.25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0.25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0.25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1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1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1</v>
      </c>
      <c r="BD52" s="66">
        <f t="shared" si="24"/>
        <v>1</v>
      </c>
      <c r="BE52" s="66">
        <f t="shared" si="25"/>
        <v>1</v>
      </c>
      <c r="BF52" s="66">
        <f t="shared" si="26"/>
        <v>1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0</v>
      </c>
      <c r="BN52" s="66">
        <f t="shared" si="34"/>
        <v>1</v>
      </c>
      <c r="BO52" s="66">
        <f t="shared" si="35"/>
        <v>0</v>
      </c>
      <c r="BP52" s="66">
        <f t="shared" si="36"/>
        <v>0</v>
      </c>
      <c r="BQ52" s="66">
        <f t="shared" si="37"/>
        <v>1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0.33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0.33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0.33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1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1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1</v>
      </c>
      <c r="BE53" s="66">
        <f t="shared" si="25"/>
        <v>1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1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0.33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0.33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0.33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1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1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0.5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0.5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0.5</v>
      </c>
      <c r="AH54" s="109">
        <f>IF((Scoresheet!$AJ54+Scoresheet!$AK54+Scoresheet!$AL54)=0,0,FLOOR(Scoresheet!AL54/(Scoresheet!$AJ54+Scoresheet!$AK54+Scoresheet!$AL54),0.01))</f>
        <v>0.5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1</v>
      </c>
      <c r="BE54" s="66">
        <f t="shared" si="25"/>
        <v>1</v>
      </c>
      <c r="BF54" s="66">
        <f t="shared" si="26"/>
        <v>1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1</v>
      </c>
      <c r="BL54" s="66">
        <f t="shared" si="32"/>
        <v>0</v>
      </c>
      <c r="BM54" s="66">
        <f t="shared" si="33"/>
        <v>0</v>
      </c>
      <c r="BN54" s="66">
        <f t="shared" si="34"/>
        <v>1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1</v>
      </c>
      <c r="BS54" s="66">
        <f t="shared" si="39"/>
        <v>1</v>
      </c>
      <c r="BT54" s="66">
        <f t="shared" si="40"/>
        <v>0</v>
      </c>
      <c r="BU54" s="66">
        <f t="shared" si="41"/>
        <v>1</v>
      </c>
      <c r="BV54" s="66">
        <f t="shared" si="42"/>
        <v>1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1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0.5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0.5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1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1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1</v>
      </c>
      <c r="BE55" s="66">
        <f t="shared" si="25"/>
        <v>1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0</v>
      </c>
      <c r="BQ55" s="66">
        <f t="shared" si="37"/>
        <v>1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0.5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1</v>
      </c>
      <c r="J56" s="109">
        <f>IF(Scoresheet!M56=0,0,Scoresheet!M56/(Scoresheet!M56+Scoresheet!N56))</f>
        <v>1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1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1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1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0</v>
      </c>
      <c r="AT56" s="66">
        <f t="shared" si="14"/>
        <v>1</v>
      </c>
      <c r="AU56" s="66">
        <f t="shared" si="15"/>
        <v>0</v>
      </c>
      <c r="AV56" s="66">
        <f t="shared" si="16"/>
        <v>0</v>
      </c>
      <c r="AW56" s="66">
        <f t="shared" si="17"/>
        <v>1</v>
      </c>
      <c r="AX56" s="66">
        <f t="shared" si="18"/>
        <v>1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1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1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1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50</v>
      </c>
      <c r="B108" s="118" t="s">
        <v>105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106</v>
      </c>
      <c r="AQ108" s="96" ph="1">
        <f t="shared" ref="AQ108:BV108" si="91">SUM(AQ7:AQ107)</f>
        <v>50</v>
      </c>
      <c r="AR108" s="96" ph="1">
        <f t="shared" si="91"/>
        <v>50</v>
      </c>
      <c r="AS108" s="96" ph="1">
        <f t="shared" si="91"/>
        <v>19</v>
      </c>
      <c r="AT108" s="96" ph="1">
        <f t="shared" si="91"/>
        <v>31</v>
      </c>
      <c r="AU108" s="96" ph="1">
        <f t="shared" si="91"/>
        <v>9</v>
      </c>
      <c r="AV108" s="96" ph="1">
        <f t="shared" si="91"/>
        <v>16</v>
      </c>
      <c r="AW108" s="96" ph="1">
        <f t="shared" si="91"/>
        <v>26</v>
      </c>
      <c r="AX108" s="96" ph="1">
        <f t="shared" si="91"/>
        <v>12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2</v>
      </c>
      <c r="BB108" s="96" ph="1">
        <f t="shared" si="91"/>
        <v>14</v>
      </c>
      <c r="BC108" s="96" ph="1">
        <f t="shared" si="91"/>
        <v>27</v>
      </c>
      <c r="BD108" s="96" ph="1">
        <f t="shared" si="91"/>
        <v>38</v>
      </c>
      <c r="BE108" s="96" ph="1">
        <f t="shared" si="91"/>
        <v>37</v>
      </c>
      <c r="BF108" s="96" ph="1">
        <f t="shared" si="91"/>
        <v>23</v>
      </c>
      <c r="BG108" s="96" ph="1">
        <f t="shared" si="91"/>
        <v>12</v>
      </c>
      <c r="BH108" s="96" ph="1">
        <f t="shared" si="91"/>
        <v>1</v>
      </c>
      <c r="BI108" s="96" ph="1">
        <f t="shared" si="91"/>
        <v>2</v>
      </c>
      <c r="BJ108" s="96" ph="1">
        <f t="shared" si="91"/>
        <v>4</v>
      </c>
      <c r="BK108" s="96" ph="1">
        <f t="shared" si="91"/>
        <v>48</v>
      </c>
      <c r="BL108" s="96" ph="1">
        <f t="shared" si="91"/>
        <v>9</v>
      </c>
      <c r="BM108" s="96" ph="1">
        <f t="shared" si="91"/>
        <v>22</v>
      </c>
      <c r="BN108" s="96" ph="1">
        <f t="shared" si="91"/>
        <v>35</v>
      </c>
      <c r="BO108" s="96" ph="1">
        <f t="shared" si="91"/>
        <v>2</v>
      </c>
      <c r="BP108" s="96" ph="1">
        <f t="shared" si="91"/>
        <v>26</v>
      </c>
      <c r="BQ108" s="96" ph="1">
        <f t="shared" si="91"/>
        <v>28</v>
      </c>
      <c r="BR108" s="96" ph="1">
        <f t="shared" si="91"/>
        <v>16</v>
      </c>
      <c r="BS108" s="96" ph="1">
        <f t="shared" si="91"/>
        <v>7</v>
      </c>
      <c r="BT108" s="96" ph="1">
        <f t="shared" si="91"/>
        <v>0</v>
      </c>
      <c r="BU108" s="96" ph="1">
        <f t="shared" si="91"/>
        <v>49</v>
      </c>
      <c r="BV108" s="96" ph="1">
        <f t="shared" si="91"/>
        <v>8</v>
      </c>
      <c r="BW108" s="117" t="s">
        <v>106</v>
      </c>
      <c r="BX108" s="117" ph="1">
        <f>SUM(BX7:BX107)</f>
        <v>50</v>
      </c>
      <c r="BY108" s="117" ph="1">
        <f t="shared" ref="BY108:CD108" si="92">SUM(BY7:BY107)</f>
        <v>50</v>
      </c>
      <c r="BZ108" s="117" ph="1">
        <f t="shared" si="92"/>
        <v>50</v>
      </c>
      <c r="CA108" s="117" ph="1">
        <f t="shared" si="92"/>
        <v>50</v>
      </c>
      <c r="CB108" s="117" ph="1">
        <f t="shared" si="92"/>
        <v>50</v>
      </c>
      <c r="CC108" s="117" ph="1">
        <f t="shared" si="92"/>
        <v>50</v>
      </c>
      <c r="CD108" s="117" ph="1">
        <f t="shared" si="92"/>
        <v>50</v>
      </c>
    </row>
    <row r="109" spans="1:82">
      <c r="A109" s="96"/>
      <c r="B109" s="118" t="s">
        <v>107</v>
      </c>
      <c r="C109" s="117"/>
      <c r="D109" s="123">
        <f>SUM(D7:D107)</f>
        <v>7.5</v>
      </c>
      <c r="E109" s="97">
        <f t="shared" ref="E109:AH109" si="93">SUM(E7:E107)</f>
        <v>18</v>
      </c>
      <c r="F109" s="97">
        <f>SUM(F7:F107)</f>
        <v>20.25</v>
      </c>
      <c r="G109" s="97">
        <f t="shared" si="93"/>
        <v>5.5</v>
      </c>
      <c r="H109" s="97">
        <f t="shared" si="93"/>
        <v>11.25</v>
      </c>
      <c r="I109" s="97">
        <f t="shared" si="93"/>
        <v>20.75</v>
      </c>
      <c r="J109" s="123">
        <f t="shared" si="93"/>
        <v>9.5</v>
      </c>
      <c r="K109" s="97">
        <f t="shared" si="93"/>
        <v>0</v>
      </c>
      <c r="L109" s="97">
        <f t="shared" si="93"/>
        <v>0.33</v>
      </c>
      <c r="M109" s="97">
        <f t="shared" si="93"/>
        <v>0.83000000000000007</v>
      </c>
      <c r="N109" s="97">
        <f t="shared" si="93"/>
        <v>4.3800000000000008</v>
      </c>
      <c r="O109" s="97">
        <f t="shared" si="93"/>
        <v>8.1300000000000008</v>
      </c>
      <c r="P109" s="97">
        <f t="shared" si="93"/>
        <v>12.86</v>
      </c>
      <c r="Q109" s="97">
        <f t="shared" si="93"/>
        <v>12.19</v>
      </c>
      <c r="R109" s="97">
        <f t="shared" si="93"/>
        <v>6.7100000000000009</v>
      </c>
      <c r="S109" s="123">
        <f t="shared" si="93"/>
        <v>4.33</v>
      </c>
      <c r="T109" s="97">
        <f t="shared" si="93"/>
        <v>1</v>
      </c>
      <c r="U109" s="97">
        <f t="shared" si="93"/>
        <v>2</v>
      </c>
      <c r="V109" s="97">
        <f t="shared" si="93"/>
        <v>2</v>
      </c>
      <c r="W109" s="123">
        <f t="shared" si="93"/>
        <v>46</v>
      </c>
      <c r="X109" s="97">
        <f t="shared" si="93"/>
        <v>6.33</v>
      </c>
      <c r="Y109" s="97">
        <f t="shared" si="93"/>
        <v>14.83</v>
      </c>
      <c r="Z109" s="123">
        <f t="shared" si="93"/>
        <v>28.83</v>
      </c>
      <c r="AA109" s="97">
        <f t="shared" si="93"/>
        <v>1</v>
      </c>
      <c r="AB109" s="97">
        <f t="shared" si="93"/>
        <v>16.990000000000002</v>
      </c>
      <c r="AC109" s="97">
        <f t="shared" si="93"/>
        <v>16.990000000000002</v>
      </c>
      <c r="AD109" s="97">
        <f t="shared" si="93"/>
        <v>9.49</v>
      </c>
      <c r="AE109" s="123">
        <f t="shared" si="93"/>
        <v>5.5</v>
      </c>
      <c r="AF109" s="97">
        <f t="shared" si="93"/>
        <v>0</v>
      </c>
      <c r="AG109" s="97">
        <f t="shared" si="93"/>
        <v>45.5</v>
      </c>
      <c r="AH109" s="123">
        <f t="shared" si="93"/>
        <v>4.5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108</v>
      </c>
      <c r="C110" s="117"/>
      <c r="D110" s="123">
        <f>AR108</f>
        <v>50</v>
      </c>
      <c r="E110" s="97">
        <f>BY108</f>
        <v>50</v>
      </c>
      <c r="F110" s="97">
        <f>BY108</f>
        <v>50</v>
      </c>
      <c r="G110" s="97">
        <f>BY108</f>
        <v>50</v>
      </c>
      <c r="H110" s="97">
        <f>BY108</f>
        <v>50</v>
      </c>
      <c r="I110" s="97">
        <f>BY108</f>
        <v>50</v>
      </c>
      <c r="J110" s="123">
        <f>BY108</f>
        <v>50</v>
      </c>
      <c r="K110" s="98">
        <f>BZ108</f>
        <v>50</v>
      </c>
      <c r="L110" s="98">
        <f>BZ108</f>
        <v>50</v>
      </c>
      <c r="M110" s="98">
        <f>BZ108</f>
        <v>50</v>
      </c>
      <c r="N110" s="98">
        <f>BZ108</f>
        <v>50</v>
      </c>
      <c r="O110" s="98">
        <f>BZ108</f>
        <v>50</v>
      </c>
      <c r="P110" s="98">
        <f>BZ108</f>
        <v>50</v>
      </c>
      <c r="Q110" s="98">
        <f>BZ108</f>
        <v>50</v>
      </c>
      <c r="R110" s="98">
        <f>BZ108</f>
        <v>50</v>
      </c>
      <c r="S110" s="119">
        <f>BZ108</f>
        <v>50</v>
      </c>
      <c r="T110" s="99">
        <f>CA108</f>
        <v>50</v>
      </c>
      <c r="U110" s="99">
        <f>CA108</f>
        <v>50</v>
      </c>
      <c r="V110" s="99">
        <f>CA108</f>
        <v>50</v>
      </c>
      <c r="W110" s="120">
        <f>CA108</f>
        <v>50</v>
      </c>
      <c r="X110" s="117">
        <f>CB108</f>
        <v>50</v>
      </c>
      <c r="Y110" s="117">
        <f>CB108</f>
        <v>50</v>
      </c>
      <c r="Z110" s="118">
        <f>CB108</f>
        <v>50</v>
      </c>
      <c r="AA110" s="101">
        <f>CC108</f>
        <v>50</v>
      </c>
      <c r="AB110" s="101">
        <f>CC108</f>
        <v>50</v>
      </c>
      <c r="AC110" s="101">
        <f>CC108</f>
        <v>50</v>
      </c>
      <c r="AD110" s="101">
        <f>CC108</f>
        <v>50</v>
      </c>
      <c r="AE110" s="121">
        <f>CC108</f>
        <v>50</v>
      </c>
      <c r="AF110" s="95">
        <f>CD108</f>
        <v>50</v>
      </c>
      <c r="AG110" s="95">
        <f>CD108</f>
        <v>50</v>
      </c>
      <c r="AH110" s="122">
        <f>CD108</f>
        <v>50</v>
      </c>
      <c r="AI110" s="95"/>
      <c r="AJ110" s="95"/>
      <c r="AK110" s="95"/>
      <c r="AL110" s="95"/>
      <c r="AM110" s="95"/>
      <c r="AN110" s="95"/>
      <c r="AP110" s="66" t="s">
        <v>120</v>
      </c>
      <c r="AQ110" s="66">
        <f>SUM(BX108:CD108)</f>
        <v>350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122</v>
      </c>
      <c r="AQ111" s="66">
        <f>AQ108*7-SUM(BX108:CD108)</f>
        <v>0</v>
      </c>
    </row>
    <row r="112" spans="1:82">
      <c r="A112" s="96"/>
      <c r="B112" s="96" t="s">
        <v>109</v>
      </c>
      <c r="C112" s="96"/>
      <c r="D112" s="59">
        <f>(D109/AR108)*100</f>
        <v>15</v>
      </c>
      <c r="E112" s="59">
        <f>(E109/BY108)*100</f>
        <v>36</v>
      </c>
      <c r="F112" s="59">
        <f>(F109/BY108)*100</f>
        <v>40.5</v>
      </c>
      <c r="G112" s="59">
        <f>(G109/BY108)*100</f>
        <v>11</v>
      </c>
      <c r="H112" s="59">
        <f>(H109/BY108)*100</f>
        <v>22.5</v>
      </c>
      <c r="I112" s="59">
        <f>(I109/BY108)*100</f>
        <v>41.5</v>
      </c>
      <c r="J112" s="59">
        <f>(J109/BY108)*100</f>
        <v>19</v>
      </c>
      <c r="K112" s="59">
        <f>(K109/BZ108)*100</f>
        <v>0</v>
      </c>
      <c r="L112" s="59">
        <f>(L109/BZ108)*100</f>
        <v>0.66</v>
      </c>
      <c r="M112" s="59">
        <f>(M109/BZ108)*100</f>
        <v>1.66</v>
      </c>
      <c r="N112" s="59">
        <f>(N109/BZ108)*100</f>
        <v>8.7600000000000016</v>
      </c>
      <c r="O112" s="59">
        <f>(O109/BZ108)*100</f>
        <v>16.260000000000002</v>
      </c>
      <c r="P112" s="59">
        <f>(P109/BZ108)*100</f>
        <v>25.72</v>
      </c>
      <c r="Q112" s="59">
        <f>(Q109/BZ108)*100</f>
        <v>24.38</v>
      </c>
      <c r="R112" s="59">
        <f>(R109/BZ108)*100</f>
        <v>13.420000000000002</v>
      </c>
      <c r="S112" s="59">
        <f>(S109/BZ108)*100</f>
        <v>8.66</v>
      </c>
      <c r="T112" s="59">
        <f>(T109/CA108)*100</f>
        <v>2</v>
      </c>
      <c r="U112" s="59">
        <f>(U109/CA108)*100</f>
        <v>4</v>
      </c>
      <c r="V112" s="59">
        <f>(V109/CA108)*100</f>
        <v>4</v>
      </c>
      <c r="W112" s="59">
        <f>(W109/CA108)*100</f>
        <v>92</v>
      </c>
      <c r="X112" s="59">
        <f>(X109/CB108)*100</f>
        <v>12.659999999999998</v>
      </c>
      <c r="Y112" s="59">
        <f>(Y109/CB108)*100</f>
        <v>29.659999999999997</v>
      </c>
      <c r="Z112" s="59">
        <f>(Z109/CB108)*100</f>
        <v>57.66</v>
      </c>
      <c r="AA112" s="59">
        <f>(AA109/CC108)*100</f>
        <v>2</v>
      </c>
      <c r="AB112" s="59">
        <f>(AB109/CC108)*100</f>
        <v>33.980000000000004</v>
      </c>
      <c r="AC112" s="59">
        <f>(AC109/CC108)*100</f>
        <v>33.980000000000004</v>
      </c>
      <c r="AD112" s="59">
        <f>(AD109/CC108)*100</f>
        <v>18.98</v>
      </c>
      <c r="AE112" s="59">
        <f>(AE109/CC108)*100</f>
        <v>11</v>
      </c>
      <c r="AF112" s="59">
        <f>(AF109/CD108)*100</f>
        <v>0</v>
      </c>
      <c r="AG112" s="59">
        <f>(AG109/CD108)*100</f>
        <v>91</v>
      </c>
      <c r="AH112" s="59">
        <f>(AH109/CD108)*100</f>
        <v>9</v>
      </c>
      <c r="AP112" s="66" t="s">
        <v>121</v>
      </c>
      <c r="AQ112" s="66">
        <f>AQ108*7</f>
        <v>350</v>
      </c>
    </row>
    <row r="114" spans="42:43">
      <c r="AP114" s="66" t="s">
        <v>123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2012-05-16T04:42:06Z</dcterms:modified>
</cp:coreProperties>
</file>